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990" windowWidth="2160" windowHeight="1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<sst xmlns="http://schemas.openxmlformats.org/spreadsheetml/2006/main" count="132" uniqueCount="79">
  <si>
    <t>45#</t>
  </si>
  <si>
    <t>47#</t>
  </si>
  <si>
    <t>48#</t>
  </si>
  <si>
    <t>49#</t>
  </si>
  <si>
    <t>57#</t>
  </si>
  <si>
    <t>58#</t>
  </si>
  <si>
    <t>64#</t>
  </si>
  <si>
    <t>66#</t>
  </si>
  <si>
    <t>68#</t>
  </si>
  <si>
    <t>73#</t>
  </si>
  <si>
    <t>76#</t>
  </si>
  <si>
    <t>77#</t>
  </si>
  <si>
    <t>83#</t>
  </si>
  <si>
    <t>88#</t>
  </si>
  <si>
    <t>89#</t>
  </si>
  <si>
    <t>90#</t>
  </si>
  <si>
    <t>97#</t>
  </si>
  <si>
    <t>98#</t>
  </si>
  <si>
    <t>99#</t>
  </si>
  <si>
    <t>101#</t>
  </si>
  <si>
    <t>102#</t>
  </si>
  <si>
    <t>103#</t>
  </si>
  <si>
    <t>104#</t>
  </si>
  <si>
    <t>105#</t>
  </si>
  <si>
    <t>106#</t>
  </si>
  <si>
    <t>107#</t>
  </si>
  <si>
    <t>x</t>
  </si>
  <si>
    <t>y</t>
  </si>
  <si>
    <t>1#</t>
  </si>
  <si>
    <t>2#</t>
  </si>
  <si>
    <t>3#</t>
  </si>
  <si>
    <t>4#</t>
  </si>
  <si>
    <t>5#</t>
  </si>
  <si>
    <t>6#</t>
  </si>
  <si>
    <t>7#</t>
  </si>
  <si>
    <t>8#</t>
  </si>
  <si>
    <t>9#</t>
  </si>
  <si>
    <t>10#</t>
  </si>
  <si>
    <t>11#</t>
  </si>
  <si>
    <t>12#</t>
  </si>
  <si>
    <t>13#</t>
  </si>
  <si>
    <t>15#</t>
  </si>
  <si>
    <t>16#</t>
  </si>
  <si>
    <t>17#</t>
  </si>
  <si>
    <t>18#</t>
  </si>
  <si>
    <t>19#</t>
  </si>
  <si>
    <t>20#</t>
  </si>
  <si>
    <t>21#</t>
  </si>
  <si>
    <t>22#</t>
  </si>
  <si>
    <t>29#</t>
  </si>
  <si>
    <t>32#</t>
  </si>
  <si>
    <t>33#</t>
  </si>
  <si>
    <t>34#</t>
  </si>
  <si>
    <t>35#</t>
  </si>
  <si>
    <t>37#</t>
  </si>
  <si>
    <t>39#</t>
  </si>
  <si>
    <t>40#</t>
  </si>
  <si>
    <t>41#</t>
  </si>
  <si>
    <t>42#</t>
  </si>
  <si>
    <t>43#</t>
  </si>
  <si>
    <t>n</t>
  </si>
  <si>
    <t>loam</t>
  </si>
  <si>
    <t>sandy loam</t>
  </si>
  <si>
    <t>loam</t>
  </si>
  <si>
    <t>sandy loam</t>
  </si>
  <si>
    <t>loam</t>
  </si>
  <si>
    <t>AWC</t>
  </si>
  <si>
    <t>textural class</t>
  </si>
  <si>
    <t>thelt r</t>
  </si>
  <si>
    <t>thelt s</t>
  </si>
  <si>
    <t>alpha</t>
  </si>
  <si>
    <t>Location</t>
  </si>
  <si>
    <t>Texture</t>
  </si>
  <si>
    <t>Sand（%）</t>
  </si>
  <si>
    <t>Silt</t>
  </si>
  <si>
    <t>Clay</t>
  </si>
  <si>
    <t>Organic matter（%)</t>
  </si>
  <si>
    <t>Bulk density</t>
  </si>
  <si>
    <t>soil water content at potential of 25cm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</si>
</sst>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_ "/>
    <numFmt numFmtId="177" formatCode="0.000_);[Red]\(0.000\)"/>
    <numFmt numFmtId="178" formatCode="0.000000;[Red]0.000000"/>
    <numFmt numFmtId="179" formatCode="0.00_ "/>
    <numFmt numFmtId="180" formatCode="0.00;[Red]0.00"/>
    <numFmt numFmtId="181" formatCode="0.0000;[Red]0.0000"/>
    <numFmt numFmtId="182" formatCode="0.000;[Red]0.000"/>
    <numFmt numFmtId="183" formatCode="0.00000;[Red]0.00000"/>
    <numFmt numFmtId="184" formatCode="0_);[Red]\(0\)"/>
    <numFmt numFmtId="185" formatCode="0;[Red]0"/>
    <numFmt numFmtId="186" formatCode="0.00000000;[Red]0.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000000000000;[Red]0.00000000000000000"/>
    <numFmt numFmtId="192" formatCode="#,##0_);\(#,##0\)"/>
    <numFmt numFmtId="193" formatCode="#,##0.00_);\(#,##0.00\)"/>
  </numFmts>
  <fonts count="49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21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1" fontId="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80" fontId="2" fillId="0" borderId="0" xfId="0" applyNumberFormat="1" applyFont="1" applyAlignment="1">
      <alignment horizontal="center" vertical="justify"/>
    </xf>
    <xf numFmtId="180" fontId="2" fillId="0" borderId="0" xfId="0" applyNumberFormat="1" applyFont="1" applyAlignment="1">
      <alignment/>
    </xf>
    <xf numFmtId="180" fontId="4" fillId="0" borderId="0" xfId="0" applyNumberFormat="1" applyFont="1" applyAlignment="1">
      <alignment vertical="center"/>
    </xf>
    <xf numFmtId="180" fontId="8" fillId="0" borderId="0" xfId="0" applyNumberFormat="1" applyFont="1" applyAlignment="1">
      <alignment horizontal="center" vertical="justify"/>
    </xf>
    <xf numFmtId="180" fontId="8" fillId="0" borderId="0" xfId="0" applyNumberFormat="1" applyFont="1" applyAlignment="1">
      <alignment/>
    </xf>
    <xf numFmtId="180" fontId="9" fillId="0" borderId="0" xfId="0" applyNumberFormat="1" applyFont="1" applyAlignment="1">
      <alignment horizontal="center" vertical="justify"/>
    </xf>
    <xf numFmtId="180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185" fontId="10" fillId="0" borderId="0" xfId="0" applyNumberFormat="1" applyFont="1" applyAlignment="1">
      <alignment horizontal="center" vertical="center"/>
    </xf>
    <xf numFmtId="180" fontId="9" fillId="0" borderId="0" xfId="0" applyNumberFormat="1" applyFont="1" applyAlignment="1">
      <alignment horizontal="center" vertical="center"/>
    </xf>
    <xf numFmtId="18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80" fontId="13" fillId="0" borderId="0" xfId="0" applyNumberFormat="1" applyFont="1" applyAlignment="1">
      <alignment horizontal="center" vertical="justify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-0.005"/>
          <c:w val="0.9125"/>
          <c:h val="0.92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Sheet1!$G$2:$G$59</c:f>
              <c:numCache/>
            </c:numRef>
          </c:xVal>
          <c:yVal>
            <c:numRef>
              <c:f>Sheet1!$H$2:$H$59</c:f>
              <c:numCache/>
            </c:numRef>
          </c:yVal>
          <c:smooth val="0"/>
        </c:ser>
        <c:axId val="26554046"/>
        <c:axId val="3394079"/>
      </c:scatterChart>
      <c:valAx>
        <c:axId val="26554046"/>
        <c:scaling>
          <c:orientation val="minMax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Clay content (%)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94079"/>
        <c:crosses val="autoZero"/>
        <c:crossBetween val="midCat"/>
        <c:dispUnits/>
      </c:valAx>
      <c:valAx>
        <c:axId val="33940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Organic matter content (%)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54046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61</xdr:row>
      <xdr:rowOff>38100</xdr:rowOff>
    </xdr:from>
    <xdr:to>
      <xdr:col>9</xdr:col>
      <xdr:colOff>1590675</xdr:colOff>
      <xdr:row>76</xdr:row>
      <xdr:rowOff>66675</xdr:rowOff>
    </xdr:to>
    <xdr:graphicFrame>
      <xdr:nvGraphicFramePr>
        <xdr:cNvPr id="1" name="图表 1"/>
        <xdr:cNvGraphicFramePr/>
      </xdr:nvGraphicFramePr>
      <xdr:xfrm>
        <a:off x="4238625" y="11096625"/>
        <a:ext cx="4819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5.00390625" style="0" customWidth="1"/>
    <col min="2" max="2" width="11.125" style="0" customWidth="1"/>
    <col min="3" max="3" width="12.625" style="0" customWidth="1"/>
    <col min="4" max="4" width="13.25390625" style="0" customWidth="1"/>
    <col min="5" max="5" width="8.125" style="1" customWidth="1"/>
    <col min="6" max="6" width="7.75390625" style="1" customWidth="1"/>
    <col min="7" max="7" width="7.875" style="1" customWidth="1"/>
    <col min="8" max="8" width="10.125" style="1" customWidth="1"/>
    <col min="9" max="9" width="12.125" style="9" customWidth="1"/>
    <col min="10" max="10" width="35.625" style="3" customWidth="1"/>
    <col min="11" max="11" width="15.00390625" style="3" customWidth="1"/>
    <col min="12" max="12" width="9.00390625" style="3" customWidth="1"/>
    <col min="13" max="13" width="11.125" style="3" customWidth="1"/>
    <col min="14" max="14" width="9.125" style="3" customWidth="1"/>
    <col min="15" max="15" width="8.50390625" style="3" customWidth="1"/>
    <col min="16" max="24" width="10.875" style="5" customWidth="1"/>
  </cols>
  <sheetData>
    <row r="1" spans="1:27" ht="15.75">
      <c r="A1" s="18" t="s">
        <v>71</v>
      </c>
      <c r="B1" s="21" t="s">
        <v>26</v>
      </c>
      <c r="C1" s="21" t="s">
        <v>27</v>
      </c>
      <c r="D1" s="18" t="s">
        <v>72</v>
      </c>
      <c r="E1" s="16" t="s">
        <v>73</v>
      </c>
      <c r="F1" s="16" t="s">
        <v>74</v>
      </c>
      <c r="G1" s="16" t="s">
        <v>75</v>
      </c>
      <c r="H1" s="16" t="s">
        <v>76</v>
      </c>
      <c r="I1" s="16" t="s">
        <v>77</v>
      </c>
      <c r="J1" s="14" t="s">
        <v>78</v>
      </c>
      <c r="K1" s="14">
        <v>60</v>
      </c>
      <c r="L1" s="14">
        <v>100</v>
      </c>
      <c r="M1" s="14">
        <v>330</v>
      </c>
      <c r="N1" s="14">
        <v>1000</v>
      </c>
      <c r="O1" s="14">
        <v>3000</v>
      </c>
      <c r="P1" s="15">
        <v>15000</v>
      </c>
      <c r="Q1" s="15" t="s">
        <v>66</v>
      </c>
      <c r="S1" s="15" t="s">
        <v>67</v>
      </c>
      <c r="T1" s="15" t="s">
        <v>68</v>
      </c>
      <c r="U1" s="15" t="s">
        <v>69</v>
      </c>
      <c r="V1" s="15" t="s">
        <v>70</v>
      </c>
      <c r="W1" s="15" t="s">
        <v>60</v>
      </c>
      <c r="X1" s="15"/>
      <c r="Y1" s="19"/>
      <c r="Z1" s="20"/>
      <c r="AA1" s="20"/>
    </row>
    <row r="2" spans="1:27" ht="14.25">
      <c r="A2" s="18" t="s">
        <v>33</v>
      </c>
      <c r="B2" s="12">
        <v>4079262.42</v>
      </c>
      <c r="C2" s="13">
        <v>40488327.72</v>
      </c>
      <c r="D2" s="18" t="s">
        <v>62</v>
      </c>
      <c r="E2" s="16">
        <v>56.53820868170808</v>
      </c>
      <c r="F2" s="16">
        <v>27.625701523307836</v>
      </c>
      <c r="G2" s="16">
        <v>15.836089794984082</v>
      </c>
      <c r="H2" s="16">
        <v>1.2570000000000001</v>
      </c>
      <c r="I2" s="16">
        <v>1.3288</v>
      </c>
      <c r="J2" s="17">
        <v>0.434</v>
      </c>
      <c r="K2" s="17">
        <v>0.4144</v>
      </c>
      <c r="L2" s="17">
        <v>0.2786</v>
      </c>
      <c r="M2" s="17">
        <v>0.2359</v>
      </c>
      <c r="N2" s="17">
        <v>0.2144</v>
      </c>
      <c r="O2" s="17">
        <v>0.1436</v>
      </c>
      <c r="P2" s="17">
        <v>0.1385445378151261</v>
      </c>
      <c r="Q2" s="17">
        <f>L2-P2</f>
        <v>0.1400554621848739</v>
      </c>
      <c r="R2" s="17"/>
      <c r="S2" s="17"/>
      <c r="T2" s="17">
        <v>0.0387</v>
      </c>
      <c r="U2" s="17">
        <v>0.387</v>
      </c>
      <c r="V2" s="17">
        <v>0.0267</v>
      </c>
      <c r="W2" s="17">
        <v>1.4484</v>
      </c>
      <c r="X2" s="17">
        <f>T2+(U2-T2)/((1+(V2*100)^W2)^(1-1/W2))</f>
        <v>0.24843079542933988</v>
      </c>
      <c r="Y2" s="17">
        <f>T2+(U2-T2)/((1+(V2*15000)^W2)^(1-1/W2))</f>
        <v>0.062409568643960675</v>
      </c>
      <c r="Z2" s="17">
        <f>X2-Y2</f>
        <v>0.1860212267853792</v>
      </c>
      <c r="AA2" s="14"/>
    </row>
    <row r="3" spans="1:27" ht="14.25">
      <c r="A3" s="18" t="s">
        <v>45</v>
      </c>
      <c r="B3" s="12">
        <v>4063526.57</v>
      </c>
      <c r="C3" s="13">
        <v>40468011.95</v>
      </c>
      <c r="D3" s="18" t="s">
        <v>64</v>
      </c>
      <c r="E3" s="16">
        <v>55.79368235590257</v>
      </c>
      <c r="F3" s="16">
        <v>36.588220488294816</v>
      </c>
      <c r="G3" s="16">
        <v>7.618097155802616</v>
      </c>
      <c r="H3" s="16">
        <v>1.5032613619205821</v>
      </c>
      <c r="I3" s="16">
        <v>1.4649</v>
      </c>
      <c r="J3" s="17">
        <v>0.3658</v>
      </c>
      <c r="K3" s="17">
        <v>0.3626</v>
      </c>
      <c r="L3" s="17">
        <v>0.33630000000000004</v>
      </c>
      <c r="M3" s="17">
        <v>0.2382</v>
      </c>
      <c r="N3" s="17">
        <v>0.19870000000000002</v>
      </c>
      <c r="O3" s="17">
        <v>0.1623</v>
      </c>
      <c r="P3" s="17">
        <v>0.12560314861460964</v>
      </c>
      <c r="Q3" s="17">
        <f aca="true" t="shared" si="0" ref="Q3:Q38">L3-P3</f>
        <v>0.2106968513853904</v>
      </c>
      <c r="R3" s="17"/>
      <c r="S3" s="17"/>
      <c r="T3" s="17">
        <v>0.0387</v>
      </c>
      <c r="U3" s="17">
        <v>0.387</v>
      </c>
      <c r="V3" s="17">
        <v>0.0267</v>
      </c>
      <c r="W3" s="17">
        <v>1.4484</v>
      </c>
      <c r="X3" s="17">
        <f aca="true" t="shared" si="1" ref="X3:X27">T3+(U3-T3)/((1+(V3*100)^W3)^(1-1/W3))</f>
        <v>0.24843079542933988</v>
      </c>
      <c r="Y3" s="17">
        <f aca="true" t="shared" si="2" ref="Y3:Y27">T3+(U3-T3)/((1+(V3*15000)^W3)^(1-1/W3))</f>
        <v>0.062409568643960675</v>
      </c>
      <c r="Z3" s="17">
        <f aca="true" t="shared" si="3" ref="Z3:Z28">X3-Y3</f>
        <v>0.1860212267853792</v>
      </c>
      <c r="AA3" s="14"/>
    </row>
    <row r="4" spans="1:27" ht="14.25">
      <c r="A4" s="18" t="s">
        <v>50</v>
      </c>
      <c r="B4" s="12">
        <v>4052721.35</v>
      </c>
      <c r="C4" s="13">
        <v>40509896.39</v>
      </c>
      <c r="D4" s="18" t="s">
        <v>64</v>
      </c>
      <c r="E4" s="16">
        <v>53.07855227882034</v>
      </c>
      <c r="F4" s="16">
        <v>29.034852546917797</v>
      </c>
      <c r="G4" s="16">
        <v>17.88659517426187</v>
      </c>
      <c r="H4" s="16">
        <v>1.4223538770407989</v>
      </c>
      <c r="I4" s="16">
        <v>1.4466</v>
      </c>
      <c r="J4" s="17">
        <v>0.3045</v>
      </c>
      <c r="K4" s="17">
        <v>0.3018</v>
      </c>
      <c r="L4" s="17">
        <v>0.3014</v>
      </c>
      <c r="M4" s="17">
        <v>0.1941</v>
      </c>
      <c r="N4" s="17">
        <v>0.15475622542595033</v>
      </c>
      <c r="O4" s="17">
        <v>0.145328</v>
      </c>
      <c r="P4" s="17">
        <v>0.1409</v>
      </c>
      <c r="Q4" s="17">
        <f t="shared" si="0"/>
        <v>0.1605</v>
      </c>
      <c r="R4" s="17"/>
      <c r="S4" s="17"/>
      <c r="T4" s="17">
        <v>0.0387</v>
      </c>
      <c r="U4" s="17">
        <v>0.387</v>
      </c>
      <c r="V4" s="17">
        <v>0.0267</v>
      </c>
      <c r="W4" s="17">
        <v>1.4484</v>
      </c>
      <c r="X4" s="17">
        <f t="shared" si="1"/>
        <v>0.24843079542933988</v>
      </c>
      <c r="Y4" s="17">
        <f t="shared" si="2"/>
        <v>0.062409568643960675</v>
      </c>
      <c r="Z4" s="17">
        <f t="shared" si="3"/>
        <v>0.1860212267853792</v>
      </c>
      <c r="AA4" s="14"/>
    </row>
    <row r="5" spans="1:27" ht="14.25">
      <c r="A5" s="18" t="s">
        <v>52</v>
      </c>
      <c r="B5" s="12">
        <v>4064457.16</v>
      </c>
      <c r="C5" s="13">
        <v>40504778.13</v>
      </c>
      <c r="D5" s="18" t="s">
        <v>64</v>
      </c>
      <c r="E5" s="16">
        <v>53.02663614994411</v>
      </c>
      <c r="F5" s="16">
        <v>28.823456637386652</v>
      </c>
      <c r="G5" s="16">
        <v>18.14990721266923</v>
      </c>
      <c r="H5" s="16">
        <v>1.255278254474137</v>
      </c>
      <c r="I5" s="16">
        <v>1.5385000000000002</v>
      </c>
      <c r="J5" s="17">
        <v>0.34509999999999996</v>
      </c>
      <c r="K5" s="17">
        <v>0.34390000000000004</v>
      </c>
      <c r="L5" s="17">
        <v>0.3235</v>
      </c>
      <c r="M5" s="17">
        <v>0.23079999999999998</v>
      </c>
      <c r="N5" s="17">
        <v>0.1894</v>
      </c>
      <c r="O5" s="17">
        <v>0.1506</v>
      </c>
      <c r="P5" s="17">
        <v>0.14429898648648654</v>
      </c>
      <c r="Q5" s="17">
        <f t="shared" si="0"/>
        <v>0.17920101351351347</v>
      </c>
      <c r="R5" s="17"/>
      <c r="S5" s="17"/>
      <c r="T5" s="17">
        <v>0.0387</v>
      </c>
      <c r="U5" s="17">
        <v>0.387</v>
      </c>
      <c r="V5" s="17">
        <v>0.0267</v>
      </c>
      <c r="W5" s="17">
        <v>1.4484</v>
      </c>
      <c r="X5" s="17">
        <f t="shared" si="1"/>
        <v>0.24843079542933988</v>
      </c>
      <c r="Y5" s="17">
        <f t="shared" si="2"/>
        <v>0.062409568643960675</v>
      </c>
      <c r="Z5" s="17">
        <f t="shared" si="3"/>
        <v>0.1860212267853792</v>
      </c>
      <c r="AA5" s="14"/>
    </row>
    <row r="6" spans="1:27" ht="14.25">
      <c r="A6" s="18" t="s">
        <v>20</v>
      </c>
      <c r="B6" s="12">
        <v>3996005.46</v>
      </c>
      <c r="C6" s="13">
        <v>40485232.6</v>
      </c>
      <c r="D6" s="18" t="s">
        <v>64</v>
      </c>
      <c r="E6" s="16">
        <v>55.025159009164256</v>
      </c>
      <c r="F6" s="16">
        <v>30.98087825892655</v>
      </c>
      <c r="G6" s="16">
        <v>13.99396273190919</v>
      </c>
      <c r="H6" s="16">
        <v>1.2109130842983447</v>
      </c>
      <c r="I6" s="16">
        <v>1.39</v>
      </c>
      <c r="J6" s="17">
        <v>0.3675</v>
      </c>
      <c r="K6" s="17">
        <v>0.3543</v>
      </c>
      <c r="L6" s="17">
        <v>0.3247</v>
      </c>
      <c r="M6" s="17">
        <v>0.23850000000000002</v>
      </c>
      <c r="N6" s="17">
        <v>0.2184</v>
      </c>
      <c r="O6" s="17">
        <v>0.19210000000000002</v>
      </c>
      <c r="P6" s="17">
        <v>0.16980472779369607</v>
      </c>
      <c r="Q6" s="17">
        <f t="shared" si="0"/>
        <v>0.15489527220630392</v>
      </c>
      <c r="R6" s="17"/>
      <c r="S6" s="17"/>
      <c r="T6" s="17">
        <v>0.0387</v>
      </c>
      <c r="U6" s="17">
        <v>0.387</v>
      </c>
      <c r="V6" s="17">
        <v>0.0267</v>
      </c>
      <c r="W6" s="17">
        <v>1.4484</v>
      </c>
      <c r="X6" s="17">
        <f t="shared" si="1"/>
        <v>0.24843079542933988</v>
      </c>
      <c r="Y6" s="17">
        <f t="shared" si="2"/>
        <v>0.062409568643960675</v>
      </c>
      <c r="Z6" s="17">
        <f t="shared" si="3"/>
        <v>0.1860212267853792</v>
      </c>
      <c r="AA6" s="14"/>
    </row>
    <row r="7" spans="1:27" ht="14.25">
      <c r="A7" s="18" t="s">
        <v>21</v>
      </c>
      <c r="B7" s="12">
        <v>3995540.16</v>
      </c>
      <c r="C7" s="13">
        <v>40493452.83</v>
      </c>
      <c r="D7" s="18" t="s">
        <v>64</v>
      </c>
      <c r="E7" s="16">
        <v>55.253524011371645</v>
      </c>
      <c r="F7" s="16">
        <v>31.79588551166222</v>
      </c>
      <c r="G7" s="16">
        <v>12.950590476966136</v>
      </c>
      <c r="H7" s="16">
        <v>1.1764490105272245</v>
      </c>
      <c r="I7" s="16">
        <v>1.46</v>
      </c>
      <c r="J7" s="17">
        <v>0.434</v>
      </c>
      <c r="K7" s="17">
        <v>0.4144</v>
      </c>
      <c r="L7" s="17">
        <v>0.2786</v>
      </c>
      <c r="M7" s="17">
        <v>0.2359</v>
      </c>
      <c r="N7" s="17">
        <v>0.2031</v>
      </c>
      <c r="O7" s="17">
        <v>0.15480000000000002</v>
      </c>
      <c r="P7" s="17">
        <v>0.1333671001300391</v>
      </c>
      <c r="Q7" s="17">
        <f t="shared" si="0"/>
        <v>0.1452328998699609</v>
      </c>
      <c r="R7" s="17"/>
      <c r="S7" s="17"/>
      <c r="T7" s="17">
        <v>0.0387</v>
      </c>
      <c r="U7" s="17">
        <v>0.387</v>
      </c>
      <c r="V7" s="17">
        <v>0.0267</v>
      </c>
      <c r="W7" s="17">
        <v>1.4484</v>
      </c>
      <c r="X7" s="17">
        <f t="shared" si="1"/>
        <v>0.24843079542933988</v>
      </c>
      <c r="Y7" s="17">
        <f t="shared" si="2"/>
        <v>0.062409568643960675</v>
      </c>
      <c r="Z7" s="17">
        <f t="shared" si="3"/>
        <v>0.1860212267853792</v>
      </c>
      <c r="AA7" s="14"/>
    </row>
    <row r="8" spans="1:27" ht="14.25">
      <c r="A8" s="18" t="s">
        <v>22</v>
      </c>
      <c r="B8" s="12">
        <v>4003036.61</v>
      </c>
      <c r="C8" s="13">
        <v>40493246.04</v>
      </c>
      <c r="D8" s="18" t="s">
        <v>64</v>
      </c>
      <c r="E8" s="16">
        <v>54.02142695868085</v>
      </c>
      <c r="F8" s="16">
        <v>29.017836983519402</v>
      </c>
      <c r="G8" s="16">
        <v>16.96073605779975</v>
      </c>
      <c r="H8" s="16">
        <v>1.190074494705657</v>
      </c>
      <c r="I8" s="16">
        <v>1.47</v>
      </c>
      <c r="J8" s="17">
        <v>0.3235</v>
      </c>
      <c r="K8" s="17">
        <v>0.3189</v>
      </c>
      <c r="L8" s="17">
        <v>0.2718</v>
      </c>
      <c r="M8" s="17">
        <v>0.2479</v>
      </c>
      <c r="N8" s="17">
        <v>0.1894</v>
      </c>
      <c r="O8" s="17">
        <v>0.1506</v>
      </c>
      <c r="P8" s="17">
        <v>0.14429898648648654</v>
      </c>
      <c r="Q8" s="17">
        <f t="shared" si="0"/>
        <v>0.12750101351351345</v>
      </c>
      <c r="R8" s="17"/>
      <c r="S8" s="17"/>
      <c r="T8" s="17">
        <v>0.0387</v>
      </c>
      <c r="U8" s="17">
        <v>0.387</v>
      </c>
      <c r="V8" s="17">
        <v>0.0267</v>
      </c>
      <c r="W8" s="17">
        <v>1.4484</v>
      </c>
      <c r="X8" s="17">
        <f t="shared" si="1"/>
        <v>0.24843079542933988</v>
      </c>
      <c r="Y8" s="17">
        <f t="shared" si="2"/>
        <v>0.062409568643960675</v>
      </c>
      <c r="Z8" s="17">
        <f t="shared" si="3"/>
        <v>0.1860212267853792</v>
      </c>
      <c r="AA8" s="14"/>
    </row>
    <row r="9" spans="1:27" ht="14.25">
      <c r="A9" s="18" t="s">
        <v>23</v>
      </c>
      <c r="B9" s="12">
        <v>4001640.72</v>
      </c>
      <c r="C9" s="13">
        <v>40501931.57</v>
      </c>
      <c r="D9" s="18" t="s">
        <v>64</v>
      </c>
      <c r="E9" s="16">
        <v>61.94377383821965</v>
      </c>
      <c r="F9" s="16">
        <v>28.153663076314448</v>
      </c>
      <c r="G9" s="16">
        <v>9.902563085465905</v>
      </c>
      <c r="H9" s="16">
        <v>1.2856277727813308</v>
      </c>
      <c r="I9" s="16">
        <v>1.56</v>
      </c>
      <c r="J9" s="17">
        <v>0.3095</v>
      </c>
      <c r="K9" s="17">
        <v>0.3036</v>
      </c>
      <c r="L9" s="17">
        <v>0.2846</v>
      </c>
      <c r="M9" s="17">
        <v>0.17379999999999998</v>
      </c>
      <c r="N9" s="17">
        <v>0.1319</v>
      </c>
      <c r="O9" s="17">
        <v>0.1288488</v>
      </c>
      <c r="P9" s="17">
        <v>0.12871774193548405</v>
      </c>
      <c r="Q9" s="17">
        <f t="shared" si="0"/>
        <v>0.15588225806451597</v>
      </c>
      <c r="R9" s="17"/>
      <c r="S9" s="17"/>
      <c r="T9" s="17">
        <v>0.0387</v>
      </c>
      <c r="U9" s="17">
        <v>0.387</v>
      </c>
      <c r="V9" s="17">
        <v>0.0267</v>
      </c>
      <c r="W9" s="17">
        <v>1.4484</v>
      </c>
      <c r="X9" s="17">
        <f t="shared" si="1"/>
        <v>0.24843079542933988</v>
      </c>
      <c r="Y9" s="17">
        <f t="shared" si="2"/>
        <v>0.062409568643960675</v>
      </c>
      <c r="Z9" s="17">
        <f t="shared" si="3"/>
        <v>0.1860212267853792</v>
      </c>
      <c r="AA9" s="14"/>
    </row>
    <row r="10" spans="1:27" ht="14.25">
      <c r="A10" s="18" t="s">
        <v>24</v>
      </c>
      <c r="B10" s="12">
        <v>4007741.27</v>
      </c>
      <c r="C10" s="13">
        <v>40497485.4</v>
      </c>
      <c r="D10" s="18" t="s">
        <v>64</v>
      </c>
      <c r="E10" s="16">
        <v>56.95440142809291</v>
      </c>
      <c r="F10" s="16">
        <v>30.485328573022713</v>
      </c>
      <c r="G10" s="16">
        <v>12.560269998884376</v>
      </c>
      <c r="H10" s="16">
        <v>1.3679512167335095</v>
      </c>
      <c r="I10" s="16">
        <v>1.37</v>
      </c>
      <c r="J10" s="17">
        <v>0.3331</v>
      </c>
      <c r="K10" s="17">
        <v>0.33159999999999995</v>
      </c>
      <c r="L10" s="17">
        <v>0.30870000000000003</v>
      </c>
      <c r="M10" s="17">
        <v>0.2687</v>
      </c>
      <c r="N10" s="17">
        <v>0.2325</v>
      </c>
      <c r="O10" s="17">
        <v>0.19710000000000003</v>
      </c>
      <c r="P10" s="17">
        <v>0.1616782729805016</v>
      </c>
      <c r="Q10" s="17">
        <f t="shared" si="0"/>
        <v>0.14702172701949842</v>
      </c>
      <c r="R10" s="17"/>
      <c r="S10" s="17"/>
      <c r="T10" s="17">
        <v>0.0387</v>
      </c>
      <c r="U10" s="17">
        <v>0.387</v>
      </c>
      <c r="V10" s="17">
        <v>0.0267</v>
      </c>
      <c r="W10" s="17">
        <v>1.4484</v>
      </c>
      <c r="X10" s="17">
        <f t="shared" si="1"/>
        <v>0.24843079542933988</v>
      </c>
      <c r="Y10" s="17">
        <f t="shared" si="2"/>
        <v>0.062409568643960675</v>
      </c>
      <c r="Z10" s="17">
        <f t="shared" si="3"/>
        <v>0.1860212267853792</v>
      </c>
      <c r="AA10" s="14"/>
    </row>
    <row r="11" spans="1:27" ht="14.25">
      <c r="A11" s="18" t="s">
        <v>25</v>
      </c>
      <c r="B11" s="12">
        <v>4010998.56</v>
      </c>
      <c r="C11" s="13">
        <v>40505860.74</v>
      </c>
      <c r="D11" s="18" t="s">
        <v>64</v>
      </c>
      <c r="E11" s="16">
        <v>53.94746178369993</v>
      </c>
      <c r="F11" s="16">
        <v>27.111092945311924</v>
      </c>
      <c r="G11" s="16">
        <v>18.941445270988147</v>
      </c>
      <c r="H11" s="16">
        <v>1.186805059280643</v>
      </c>
      <c r="I11" s="16">
        <v>1.35</v>
      </c>
      <c r="J11" s="17">
        <v>0.3881000000000006</v>
      </c>
      <c r="K11" s="17">
        <v>0.3691</v>
      </c>
      <c r="L11" s="17">
        <v>0.33590000000000003</v>
      </c>
      <c r="M11" s="17">
        <v>0.2731000000000006</v>
      </c>
      <c r="N11" s="17">
        <v>0.2184</v>
      </c>
      <c r="O11" s="17">
        <v>0.19210000000000002</v>
      </c>
      <c r="P11" s="17">
        <v>0.16980472779369607</v>
      </c>
      <c r="Q11" s="17">
        <f t="shared" si="0"/>
        <v>0.16609527220630396</v>
      </c>
      <c r="R11" s="17"/>
      <c r="S11" s="17"/>
      <c r="T11" s="17">
        <v>0.0387</v>
      </c>
      <c r="U11" s="17">
        <v>0.387</v>
      </c>
      <c r="V11" s="17">
        <v>0.0267</v>
      </c>
      <c r="W11" s="17">
        <v>1.4484</v>
      </c>
      <c r="X11" s="17">
        <f t="shared" si="1"/>
        <v>0.24843079542933988</v>
      </c>
      <c r="Y11" s="17">
        <f t="shared" si="2"/>
        <v>0.062409568643960675</v>
      </c>
      <c r="Z11" s="17">
        <f t="shared" si="3"/>
        <v>0.1860212267853792</v>
      </c>
      <c r="AA11" s="14"/>
    </row>
    <row r="12" spans="1:27" ht="14.25">
      <c r="A12" s="18" t="s">
        <v>55</v>
      </c>
      <c r="B12" s="12">
        <v>4093099.37</v>
      </c>
      <c r="C12" s="13">
        <v>40510258.29</v>
      </c>
      <c r="D12" s="18" t="s">
        <v>64</v>
      </c>
      <c r="E12" s="16">
        <v>59.0574011645722</v>
      </c>
      <c r="F12" s="16">
        <v>29.16702421084848</v>
      </c>
      <c r="G12" s="16">
        <v>11.775574624579324</v>
      </c>
      <c r="H12" s="16">
        <v>1.1558031066153134</v>
      </c>
      <c r="I12" s="16">
        <v>1.4882</v>
      </c>
      <c r="J12" s="17">
        <v>0.33630000000000004</v>
      </c>
      <c r="K12" s="17">
        <v>0.3257</v>
      </c>
      <c r="L12" s="17">
        <v>0.3044</v>
      </c>
      <c r="M12" s="17">
        <v>0.1943</v>
      </c>
      <c r="N12" s="17">
        <v>0.1518</v>
      </c>
      <c r="O12" s="17">
        <v>0.1151</v>
      </c>
      <c r="P12" s="17">
        <v>0.08188641975308666</v>
      </c>
      <c r="Q12" s="17">
        <f t="shared" si="0"/>
        <v>0.22251358024691334</v>
      </c>
      <c r="R12" s="17"/>
      <c r="S12" s="17"/>
      <c r="T12" s="17">
        <v>0.0387</v>
      </c>
      <c r="U12" s="17">
        <v>0.387</v>
      </c>
      <c r="V12" s="17">
        <v>0.0267</v>
      </c>
      <c r="W12" s="17">
        <v>1.4484</v>
      </c>
      <c r="X12" s="17">
        <f t="shared" si="1"/>
        <v>0.24843079542933988</v>
      </c>
      <c r="Y12" s="17">
        <f t="shared" si="2"/>
        <v>0.062409568643960675</v>
      </c>
      <c r="Z12" s="17">
        <f t="shared" si="3"/>
        <v>0.1860212267853792</v>
      </c>
      <c r="AA12" s="14"/>
    </row>
    <row r="13" spans="1:27" ht="14.25">
      <c r="A13" s="18" t="s">
        <v>58</v>
      </c>
      <c r="B13" s="12">
        <v>4092892.57</v>
      </c>
      <c r="C13" s="13">
        <v>40518275.21</v>
      </c>
      <c r="D13" s="18" t="s">
        <v>64</v>
      </c>
      <c r="E13" s="16">
        <v>59.73089045209753</v>
      </c>
      <c r="F13" s="16">
        <v>31.726440736631538</v>
      </c>
      <c r="G13" s="16">
        <v>8.542668811270936</v>
      </c>
      <c r="H13" s="16">
        <v>1.2654170457992113</v>
      </c>
      <c r="I13" s="16">
        <v>1.4865</v>
      </c>
      <c r="J13" s="17">
        <v>0.3245</v>
      </c>
      <c r="K13" s="17">
        <v>0.32280000000000003</v>
      </c>
      <c r="L13" s="17">
        <v>0.25079999999999997</v>
      </c>
      <c r="M13" s="17">
        <v>0.2188</v>
      </c>
      <c r="N13" s="17">
        <v>0.1392</v>
      </c>
      <c r="O13" s="17">
        <v>0.09220000000000027</v>
      </c>
      <c r="P13" s="17">
        <v>0.09216251830161074</v>
      </c>
      <c r="Q13" s="17">
        <f t="shared" si="0"/>
        <v>0.15863748169838923</v>
      </c>
      <c r="R13" s="17"/>
      <c r="S13" s="17"/>
      <c r="T13" s="17">
        <v>0.0387</v>
      </c>
      <c r="U13" s="17">
        <v>0.387</v>
      </c>
      <c r="V13" s="17">
        <v>0.0267</v>
      </c>
      <c r="W13" s="17">
        <v>1.4484</v>
      </c>
      <c r="X13" s="17">
        <f t="shared" si="1"/>
        <v>0.24843079542933988</v>
      </c>
      <c r="Y13" s="17">
        <f t="shared" si="2"/>
        <v>0.062409568643960675</v>
      </c>
      <c r="Z13" s="17">
        <f t="shared" si="3"/>
        <v>0.1860212267853792</v>
      </c>
      <c r="AA13" s="14"/>
    </row>
    <row r="14" spans="1:27" ht="14.25">
      <c r="A14" s="18" t="s">
        <v>56</v>
      </c>
      <c r="B14" s="12">
        <v>4098010.83</v>
      </c>
      <c r="C14" s="13">
        <v>40518426.83</v>
      </c>
      <c r="D14" s="18" t="s">
        <v>64</v>
      </c>
      <c r="E14" s="16">
        <v>60.102121104994524</v>
      </c>
      <c r="F14" s="16">
        <v>29.23852330690518</v>
      </c>
      <c r="G14" s="16">
        <v>10.659355588100293</v>
      </c>
      <c r="H14" s="16">
        <v>1.0105150976909412</v>
      </c>
      <c r="I14" s="16">
        <v>1.59</v>
      </c>
      <c r="J14" s="17">
        <v>0.32310000000000005</v>
      </c>
      <c r="K14" s="17">
        <v>0.3194</v>
      </c>
      <c r="L14" s="17">
        <v>0.318</v>
      </c>
      <c r="M14" s="17">
        <v>0.1773</v>
      </c>
      <c r="N14" s="17">
        <v>0.1039</v>
      </c>
      <c r="O14" s="17">
        <v>0.07619027027026998</v>
      </c>
      <c r="P14" s="17">
        <v>0.060599999999999994</v>
      </c>
      <c r="Q14" s="17">
        <f t="shared" si="0"/>
        <v>0.2574</v>
      </c>
      <c r="R14" s="17"/>
      <c r="S14" s="17"/>
      <c r="T14" s="17">
        <v>0.0387</v>
      </c>
      <c r="U14" s="17">
        <v>0.387</v>
      </c>
      <c r="V14" s="17">
        <v>0.0267</v>
      </c>
      <c r="W14" s="17">
        <v>1.4484</v>
      </c>
      <c r="X14" s="17">
        <f t="shared" si="1"/>
        <v>0.24843079542933988</v>
      </c>
      <c r="Y14" s="17">
        <f t="shared" si="2"/>
        <v>0.062409568643960675</v>
      </c>
      <c r="Z14" s="17">
        <f t="shared" si="3"/>
        <v>0.1860212267853792</v>
      </c>
      <c r="AA14" s="14"/>
    </row>
    <row r="15" spans="1:27" ht="14.25">
      <c r="A15" s="18" t="s">
        <v>0</v>
      </c>
      <c r="B15" s="12">
        <v>4081570.36</v>
      </c>
      <c r="C15" s="13">
        <v>40515069.84</v>
      </c>
      <c r="D15" s="18" t="s">
        <v>64</v>
      </c>
      <c r="E15" s="16">
        <v>70.84302434315778</v>
      </c>
      <c r="F15" s="16">
        <v>19.192181231334523</v>
      </c>
      <c r="G15" s="16">
        <v>9.964794425507696</v>
      </c>
      <c r="H15" s="16">
        <v>0.9577180622233301</v>
      </c>
      <c r="I15" s="16">
        <v>1.481</v>
      </c>
      <c r="J15" s="17">
        <v>0.2682</v>
      </c>
      <c r="K15" s="17">
        <v>0.2659</v>
      </c>
      <c r="L15" s="17">
        <v>0.2313</v>
      </c>
      <c r="M15" s="17">
        <v>0.1608</v>
      </c>
      <c r="N15" s="17">
        <v>0.1259</v>
      </c>
      <c r="O15" s="17">
        <v>0.10463001027749176</v>
      </c>
      <c r="P15" s="17">
        <v>0.07989999999999953</v>
      </c>
      <c r="Q15" s="17">
        <f t="shared" si="0"/>
        <v>0.15140000000000048</v>
      </c>
      <c r="R15" s="17"/>
      <c r="S15" s="17"/>
      <c r="T15" s="17">
        <v>0.0387</v>
      </c>
      <c r="U15" s="17">
        <v>0.387</v>
      </c>
      <c r="V15" s="17">
        <v>0.0267</v>
      </c>
      <c r="W15" s="17">
        <v>1.4484</v>
      </c>
      <c r="X15" s="17">
        <f t="shared" si="1"/>
        <v>0.24843079542933988</v>
      </c>
      <c r="Y15" s="17">
        <f t="shared" si="2"/>
        <v>0.062409568643960675</v>
      </c>
      <c r="Z15" s="17">
        <f t="shared" si="3"/>
        <v>0.1860212267853792</v>
      </c>
      <c r="AA15" s="14"/>
    </row>
    <row r="16" spans="1:27" ht="14.25">
      <c r="A16" s="18" t="s">
        <v>1</v>
      </c>
      <c r="B16" s="12">
        <v>4070454.77</v>
      </c>
      <c r="C16" s="13">
        <v>40504467.39</v>
      </c>
      <c r="D16" s="18" t="s">
        <v>64</v>
      </c>
      <c r="E16" s="16">
        <v>58.0116627121738</v>
      </c>
      <c r="F16" s="16">
        <v>28.789925168826375</v>
      </c>
      <c r="G16" s="16">
        <v>13.198412118999824</v>
      </c>
      <c r="H16" s="16">
        <v>1.1125128503106425</v>
      </c>
      <c r="I16" s="16">
        <v>1.44</v>
      </c>
      <c r="J16" s="17">
        <v>0.40850000000000003</v>
      </c>
      <c r="K16" s="17">
        <v>0.3982</v>
      </c>
      <c r="L16" s="17">
        <v>0.3719</v>
      </c>
      <c r="M16" s="17">
        <v>0.2897</v>
      </c>
      <c r="N16" s="17">
        <v>0.2187</v>
      </c>
      <c r="O16" s="17">
        <v>0.16510000000000002</v>
      </c>
      <c r="P16" s="17">
        <v>0.1370648030495551</v>
      </c>
      <c r="Q16" s="17">
        <f t="shared" si="0"/>
        <v>0.2348351969504449</v>
      </c>
      <c r="R16" s="17"/>
      <c r="S16" s="17"/>
      <c r="T16" s="17">
        <v>0.0387</v>
      </c>
      <c r="U16" s="17">
        <v>0.387</v>
      </c>
      <c r="V16" s="17">
        <v>0.0267</v>
      </c>
      <c r="W16" s="17">
        <v>1.4484</v>
      </c>
      <c r="X16" s="17">
        <f t="shared" si="1"/>
        <v>0.24843079542933988</v>
      </c>
      <c r="Y16" s="17">
        <f t="shared" si="2"/>
        <v>0.062409568643960675</v>
      </c>
      <c r="Z16" s="17">
        <f t="shared" si="3"/>
        <v>0.1860212267853792</v>
      </c>
      <c r="AA16" s="14"/>
    </row>
    <row r="17" spans="1:27" ht="14.25">
      <c r="A17" s="18" t="s">
        <v>2</v>
      </c>
      <c r="B17" s="12">
        <v>4071333.66</v>
      </c>
      <c r="C17" s="13">
        <v>40512480.83</v>
      </c>
      <c r="D17" s="18" t="s">
        <v>64</v>
      </c>
      <c r="E17" s="16">
        <v>55.88514618572893</v>
      </c>
      <c r="F17" s="16">
        <v>29.075837347372726</v>
      </c>
      <c r="G17" s="16">
        <v>15.039016466898348</v>
      </c>
      <c r="H17" s="16">
        <v>2.1165178571428593</v>
      </c>
      <c r="I17" s="16">
        <v>1.4792000000000003</v>
      </c>
      <c r="J17" s="17">
        <v>0.3239</v>
      </c>
      <c r="K17" s="17">
        <v>0.3232</v>
      </c>
      <c r="L17" s="17">
        <v>0.2887</v>
      </c>
      <c r="M17" s="17">
        <v>0.2281</v>
      </c>
      <c r="N17" s="17">
        <v>0.2093</v>
      </c>
      <c r="O17" s="17">
        <v>0.16440000000000002</v>
      </c>
      <c r="P17" s="17">
        <v>0.11724170616113724</v>
      </c>
      <c r="Q17" s="17">
        <f t="shared" si="0"/>
        <v>0.17145829383886277</v>
      </c>
      <c r="R17" s="17"/>
      <c r="S17" s="17"/>
      <c r="T17" s="17">
        <v>0.0387</v>
      </c>
      <c r="U17" s="17">
        <v>0.387</v>
      </c>
      <c r="V17" s="17">
        <v>0.0267</v>
      </c>
      <c r="W17" s="17">
        <v>1.4484</v>
      </c>
      <c r="X17" s="17">
        <f t="shared" si="1"/>
        <v>0.24843079542933988</v>
      </c>
      <c r="Y17" s="17">
        <f t="shared" si="2"/>
        <v>0.062409568643960675</v>
      </c>
      <c r="Z17" s="17">
        <f t="shared" si="3"/>
        <v>0.1860212267853792</v>
      </c>
      <c r="AA17" s="17"/>
    </row>
    <row r="18" spans="1:27" s="6" customFormat="1" ht="14.25">
      <c r="A18" s="18" t="s">
        <v>3</v>
      </c>
      <c r="B18" s="12">
        <v>4064612.27</v>
      </c>
      <c r="C18" s="13">
        <v>40514083.79</v>
      </c>
      <c r="D18" s="18" t="s">
        <v>64</v>
      </c>
      <c r="E18" s="16">
        <v>52.404987810773925</v>
      </c>
      <c r="F18" s="16">
        <v>29.817007313535647</v>
      </c>
      <c r="G18" s="16">
        <v>17.778004875690435</v>
      </c>
      <c r="H18" s="16">
        <v>1.728539598946729</v>
      </c>
      <c r="I18" s="16">
        <v>1.4066999999999998</v>
      </c>
      <c r="J18" s="17">
        <v>0.38880000000000003</v>
      </c>
      <c r="K18" s="17">
        <v>0.38670000000000004</v>
      </c>
      <c r="L18" s="17">
        <v>0.237</v>
      </c>
      <c r="M18" s="17">
        <v>0.225</v>
      </c>
      <c r="N18" s="17">
        <v>0.1641</v>
      </c>
      <c r="O18" s="17">
        <v>0.13942210663198953</v>
      </c>
      <c r="P18" s="17">
        <v>0.1192</v>
      </c>
      <c r="Q18" s="17">
        <f t="shared" si="0"/>
        <v>0.11779999999999999</v>
      </c>
      <c r="R18" s="17"/>
      <c r="S18" s="17"/>
      <c r="T18" s="17">
        <v>0.0387</v>
      </c>
      <c r="U18" s="17">
        <v>0.387</v>
      </c>
      <c r="V18" s="17">
        <v>0.0267</v>
      </c>
      <c r="W18" s="17">
        <v>1.4484</v>
      </c>
      <c r="X18" s="17">
        <f t="shared" si="1"/>
        <v>0.24843079542933988</v>
      </c>
      <c r="Y18" s="17">
        <f t="shared" si="2"/>
        <v>0.062409568643960675</v>
      </c>
      <c r="Z18" s="17">
        <f t="shared" si="3"/>
        <v>0.1860212267853792</v>
      </c>
      <c r="AA18" s="14"/>
    </row>
    <row r="19" spans="1:27" ht="14.25">
      <c r="A19" s="18" t="s">
        <v>53</v>
      </c>
      <c r="B19" s="12">
        <v>4076658.73</v>
      </c>
      <c r="C19" s="13">
        <v>40503175.45</v>
      </c>
      <c r="D19" s="18" t="s">
        <v>64</v>
      </c>
      <c r="E19" s="16">
        <v>70.65232770147139</v>
      </c>
      <c r="F19" s="16">
        <v>20.818038167009558</v>
      </c>
      <c r="G19" s="16">
        <v>8.529634131519044</v>
      </c>
      <c r="H19" s="16">
        <v>0.9035669103754204</v>
      </c>
      <c r="I19" s="16">
        <v>1.481</v>
      </c>
      <c r="J19" s="17">
        <v>0.35240000000000005</v>
      </c>
      <c r="K19" s="17">
        <v>0.3503</v>
      </c>
      <c r="L19" s="17">
        <v>0.2934</v>
      </c>
      <c r="M19" s="17">
        <v>0.1227</v>
      </c>
      <c r="N19" s="17">
        <v>0.09090000000000031</v>
      </c>
      <c r="O19" s="17">
        <v>0.0724743040685225</v>
      </c>
      <c r="P19" s="17">
        <v>0.05170000000000017</v>
      </c>
      <c r="Q19" s="17">
        <f t="shared" si="0"/>
        <v>0.24169999999999983</v>
      </c>
      <c r="R19" s="17"/>
      <c r="S19" s="17"/>
      <c r="T19" s="17">
        <v>0.0387</v>
      </c>
      <c r="U19" s="17">
        <v>0.387</v>
      </c>
      <c r="V19" s="17">
        <v>0.0267</v>
      </c>
      <c r="W19" s="17">
        <v>1.4484</v>
      </c>
      <c r="X19" s="17">
        <f t="shared" si="1"/>
        <v>0.24843079542933988</v>
      </c>
      <c r="Y19" s="17">
        <f t="shared" si="2"/>
        <v>0.062409568643960675</v>
      </c>
      <c r="Z19" s="17">
        <f t="shared" si="3"/>
        <v>0.1860212267853792</v>
      </c>
      <c r="AA19" s="14"/>
    </row>
    <row r="20" spans="1:27" ht="14.25">
      <c r="A20" s="18" t="s">
        <v>41</v>
      </c>
      <c r="B20" s="12">
        <v>4074183.99</v>
      </c>
      <c r="C20" s="13">
        <v>40480465.36</v>
      </c>
      <c r="D20" s="18" t="s">
        <v>64</v>
      </c>
      <c r="E20" s="16">
        <v>57.73380281690168</v>
      </c>
      <c r="F20" s="16">
        <v>27.519309404815765</v>
      </c>
      <c r="G20" s="16">
        <v>14.74688777828255</v>
      </c>
      <c r="H20" s="16">
        <v>1.2033843333568366</v>
      </c>
      <c r="I20" s="16">
        <v>1.4149000000000003</v>
      </c>
      <c r="J20" s="17">
        <v>0.37079999999999996</v>
      </c>
      <c r="K20" s="17">
        <v>0.3351</v>
      </c>
      <c r="L20" s="17">
        <v>0.2846</v>
      </c>
      <c r="M20" s="17">
        <v>0.20440000000000003</v>
      </c>
      <c r="N20" s="17">
        <v>0.1736</v>
      </c>
      <c r="O20" s="17">
        <v>0.1368</v>
      </c>
      <c r="P20" s="17">
        <v>0.09715132211538458</v>
      </c>
      <c r="Q20" s="17">
        <f t="shared" si="0"/>
        <v>0.18744867788461544</v>
      </c>
      <c r="R20" s="17"/>
      <c r="S20" s="17"/>
      <c r="T20" s="17">
        <v>0.0387</v>
      </c>
      <c r="U20" s="17">
        <v>0.387</v>
      </c>
      <c r="V20" s="17">
        <v>0.0267</v>
      </c>
      <c r="W20" s="17">
        <v>1.4484</v>
      </c>
      <c r="X20" s="17">
        <f t="shared" si="1"/>
        <v>0.24843079542933988</v>
      </c>
      <c r="Y20" s="17">
        <f t="shared" si="2"/>
        <v>0.062409568643960675</v>
      </c>
      <c r="Z20" s="17">
        <f t="shared" si="3"/>
        <v>0.1860212267853792</v>
      </c>
      <c r="AA20" s="14"/>
    </row>
    <row r="21" spans="1:27" ht="14.25">
      <c r="A21" s="18" t="s">
        <v>49</v>
      </c>
      <c r="B21" s="12">
        <v>4051118.66</v>
      </c>
      <c r="C21" s="13">
        <v>40494900.7</v>
      </c>
      <c r="D21" s="18" t="s">
        <v>64</v>
      </c>
      <c r="E21" s="16">
        <v>62.615097690941134</v>
      </c>
      <c r="F21" s="16">
        <v>25.53730017762</v>
      </c>
      <c r="G21" s="16">
        <v>11.847602131438867</v>
      </c>
      <c r="H21" s="16">
        <v>1.0136492015309488</v>
      </c>
      <c r="I21" s="16">
        <v>1.5271</v>
      </c>
      <c r="J21" s="17">
        <v>0.3347</v>
      </c>
      <c r="K21" s="17">
        <v>0.331</v>
      </c>
      <c r="L21" s="17">
        <v>0.3118</v>
      </c>
      <c r="M21" s="17">
        <v>0.17329999999999998</v>
      </c>
      <c r="N21" s="17">
        <v>0.09503759999999999</v>
      </c>
      <c r="O21" s="17">
        <v>0.0929000000000002</v>
      </c>
      <c r="P21" s="17">
        <v>0.08548046683046685</v>
      </c>
      <c r="Q21" s="17">
        <f t="shared" si="0"/>
        <v>0.22631953316953318</v>
      </c>
      <c r="R21" s="17"/>
      <c r="S21" s="17"/>
      <c r="T21" s="17">
        <v>0.0387</v>
      </c>
      <c r="U21" s="17">
        <v>0.387</v>
      </c>
      <c r="V21" s="17">
        <v>0.0267</v>
      </c>
      <c r="W21" s="17">
        <v>1.4484</v>
      </c>
      <c r="X21" s="17">
        <f t="shared" si="1"/>
        <v>0.24843079542933988</v>
      </c>
      <c r="Y21" s="17">
        <f t="shared" si="2"/>
        <v>0.062409568643960675</v>
      </c>
      <c r="Z21" s="17">
        <f t="shared" si="3"/>
        <v>0.1860212267853792</v>
      </c>
      <c r="AA21" s="14"/>
    </row>
    <row r="22" spans="1:27" ht="14.25">
      <c r="A22" s="18" t="s">
        <v>4</v>
      </c>
      <c r="B22" s="12">
        <v>4075779.67</v>
      </c>
      <c r="C22" s="13">
        <v>40522308.45</v>
      </c>
      <c r="D22" s="18" t="s">
        <v>64</v>
      </c>
      <c r="E22" s="16">
        <v>54.472859011671844</v>
      </c>
      <c r="F22" s="16">
        <v>33.25065155002946</v>
      </c>
      <c r="G22" s="16">
        <v>12.276489438298693</v>
      </c>
      <c r="H22" s="16">
        <v>1.1381798840619308</v>
      </c>
      <c r="I22" s="16">
        <v>1.5117000000000003</v>
      </c>
      <c r="J22" s="17">
        <v>0.32380000000000003</v>
      </c>
      <c r="K22" s="17">
        <v>0.32030000000000003</v>
      </c>
      <c r="L22" s="17">
        <v>0.2948</v>
      </c>
      <c r="M22" s="17">
        <v>0.2002</v>
      </c>
      <c r="N22" s="17">
        <v>0.14810426136363622</v>
      </c>
      <c r="O22" s="17">
        <v>0.1446262</v>
      </c>
      <c r="P22" s="17">
        <v>0.1386</v>
      </c>
      <c r="Q22" s="17">
        <f t="shared" si="0"/>
        <v>0.1562</v>
      </c>
      <c r="R22" s="17"/>
      <c r="S22" s="17"/>
      <c r="T22" s="17">
        <v>0.0387</v>
      </c>
      <c r="U22" s="17">
        <v>0.387</v>
      </c>
      <c r="V22" s="17">
        <v>0.0267</v>
      </c>
      <c r="W22" s="17">
        <v>1.4484</v>
      </c>
      <c r="X22" s="17">
        <f t="shared" si="1"/>
        <v>0.24843079542933988</v>
      </c>
      <c r="Y22" s="17">
        <f t="shared" si="2"/>
        <v>0.062409568643960675</v>
      </c>
      <c r="Z22" s="17">
        <f t="shared" si="3"/>
        <v>0.1860212267853792</v>
      </c>
      <c r="AA22" s="14"/>
    </row>
    <row r="23" spans="1:27" ht="14.25">
      <c r="A23" s="18" t="s">
        <v>17</v>
      </c>
      <c r="B23" s="12">
        <v>4008672.25</v>
      </c>
      <c r="C23" s="13">
        <v>40492937.85</v>
      </c>
      <c r="D23" s="18" t="s">
        <v>64</v>
      </c>
      <c r="E23" s="16">
        <v>57.4312418141389</v>
      </c>
      <c r="F23" s="16">
        <v>28.50598519691682</v>
      </c>
      <c r="G23" s="16">
        <v>14.062772988944273</v>
      </c>
      <c r="H23" s="16">
        <v>1.1169414800586017</v>
      </c>
      <c r="I23" s="16">
        <v>1.4828000000000001</v>
      </c>
      <c r="J23" s="17">
        <v>0.2804</v>
      </c>
      <c r="K23" s="17">
        <v>0.276</v>
      </c>
      <c r="L23" s="17">
        <v>0.2298</v>
      </c>
      <c r="M23" s="17">
        <v>0.20879999999999999</v>
      </c>
      <c r="N23" s="17">
        <v>0.16010000000000002</v>
      </c>
      <c r="O23" s="17">
        <v>0.13100606060606065</v>
      </c>
      <c r="P23" s="17">
        <v>0.1308</v>
      </c>
      <c r="Q23" s="17">
        <f t="shared" si="0"/>
        <v>0.099</v>
      </c>
      <c r="R23" s="17"/>
      <c r="S23" s="17"/>
      <c r="T23" s="17">
        <v>0.0387</v>
      </c>
      <c r="U23" s="17">
        <v>0.387</v>
      </c>
      <c r="V23" s="17">
        <v>0.0267</v>
      </c>
      <c r="W23" s="17">
        <v>1.4484</v>
      </c>
      <c r="X23" s="17">
        <f t="shared" si="1"/>
        <v>0.24843079542933988</v>
      </c>
      <c r="Y23" s="17">
        <f t="shared" si="2"/>
        <v>0.062409568643960675</v>
      </c>
      <c r="Z23" s="17">
        <f t="shared" si="3"/>
        <v>0.1860212267853792</v>
      </c>
      <c r="AA23" s="14"/>
    </row>
    <row r="24" spans="1:27" ht="14.25">
      <c r="A24" s="18" t="s">
        <v>5</v>
      </c>
      <c r="B24" s="12">
        <v>4073504.89</v>
      </c>
      <c r="C24" s="13">
        <v>40516569.79</v>
      </c>
      <c r="D24" s="18" t="s">
        <v>64</v>
      </c>
      <c r="E24" s="16">
        <v>70.18574940060108</v>
      </c>
      <c r="F24" s="16">
        <v>21.1830838353503</v>
      </c>
      <c r="G24" s="16">
        <v>8.631166764048613</v>
      </c>
      <c r="H24" s="16">
        <v>0.7453379962361821</v>
      </c>
      <c r="I24" s="16">
        <v>1.5081</v>
      </c>
      <c r="J24" s="17">
        <v>0.2707</v>
      </c>
      <c r="K24" s="17">
        <v>0.2669</v>
      </c>
      <c r="L24" s="17">
        <v>0.24</v>
      </c>
      <c r="M24" s="17">
        <v>0.12140000000000001</v>
      </c>
      <c r="N24" s="17">
        <v>0.07889999999999986</v>
      </c>
      <c r="O24" s="17">
        <v>0.07272392638036848</v>
      </c>
      <c r="P24" s="17">
        <v>0.071124</v>
      </c>
      <c r="Q24" s="17">
        <f t="shared" si="0"/>
        <v>0.16887599999999997</v>
      </c>
      <c r="R24" s="17"/>
      <c r="S24" s="17"/>
      <c r="T24" s="17">
        <v>0.0387</v>
      </c>
      <c r="U24" s="17">
        <v>0.387</v>
      </c>
      <c r="V24" s="17">
        <v>0.0267</v>
      </c>
      <c r="W24" s="17">
        <v>1.4484</v>
      </c>
      <c r="X24" s="17">
        <f t="shared" si="1"/>
        <v>0.24843079542933988</v>
      </c>
      <c r="Y24" s="17">
        <f t="shared" si="2"/>
        <v>0.062409568643960675</v>
      </c>
      <c r="Z24" s="17">
        <f t="shared" si="3"/>
        <v>0.1860212267853792</v>
      </c>
      <c r="AA24" s="14"/>
    </row>
    <row r="25" spans="1:27" ht="14.25">
      <c r="A25" s="18" t="s">
        <v>12</v>
      </c>
      <c r="B25" s="12">
        <v>4028266.76</v>
      </c>
      <c r="C25" s="13">
        <v>40548422.45</v>
      </c>
      <c r="D25" s="18" t="s">
        <v>64</v>
      </c>
      <c r="E25" s="16">
        <v>54.123310499948495</v>
      </c>
      <c r="F25" s="16">
        <v>32.065432982312714</v>
      </c>
      <c r="G25" s="16">
        <v>13.811256517738789</v>
      </c>
      <c r="H25" s="16">
        <v>0.8105893102797948</v>
      </c>
      <c r="I25" s="16">
        <v>1.4016</v>
      </c>
      <c r="J25" s="17">
        <v>0.3418</v>
      </c>
      <c r="K25" s="17">
        <v>0.3408</v>
      </c>
      <c r="L25" s="17">
        <v>0.30460000000000004</v>
      </c>
      <c r="M25" s="17">
        <v>0.16760000000000003</v>
      </c>
      <c r="N25" s="17">
        <v>0.10801374570446698</v>
      </c>
      <c r="O25" s="17">
        <v>0.1005824</v>
      </c>
      <c r="P25" s="17">
        <v>0.0894</v>
      </c>
      <c r="Q25" s="17">
        <f t="shared" si="0"/>
        <v>0.21520000000000006</v>
      </c>
      <c r="R25" s="17"/>
      <c r="S25" s="17"/>
      <c r="T25" s="17">
        <v>0.0387</v>
      </c>
      <c r="U25" s="17">
        <v>0.387</v>
      </c>
      <c r="V25" s="17">
        <v>0.0267</v>
      </c>
      <c r="W25" s="17">
        <v>1.4484</v>
      </c>
      <c r="X25" s="17">
        <f t="shared" si="1"/>
        <v>0.24843079542933988</v>
      </c>
      <c r="Y25" s="17">
        <f t="shared" si="2"/>
        <v>0.062409568643960675</v>
      </c>
      <c r="Z25" s="17">
        <f t="shared" si="3"/>
        <v>0.1860212267853792</v>
      </c>
      <c r="AA25" s="14"/>
    </row>
    <row r="26" spans="1:27" ht="14.25">
      <c r="A26" s="18" t="s">
        <v>37</v>
      </c>
      <c r="B26" s="12">
        <v>4090882.97</v>
      </c>
      <c r="C26" s="13">
        <v>40485325.12</v>
      </c>
      <c r="D26" s="18" t="s">
        <v>64</v>
      </c>
      <c r="E26" s="16">
        <v>63.71901859189212</v>
      </c>
      <c r="F26" s="16">
        <v>23.01249619018659</v>
      </c>
      <c r="G26" s="16">
        <v>13.268485217921278</v>
      </c>
      <c r="H26" s="16">
        <v>0.9640000000000001</v>
      </c>
      <c r="I26" s="16">
        <v>1.4554999999999998</v>
      </c>
      <c r="J26" s="17">
        <v>0.3155</v>
      </c>
      <c r="K26" s="17">
        <v>0.31329999999999997</v>
      </c>
      <c r="L26" s="17">
        <v>0.25129999999999997</v>
      </c>
      <c r="M26" s="17">
        <v>0.1612</v>
      </c>
      <c r="N26" s="17">
        <v>0.11939999999999999</v>
      </c>
      <c r="O26" s="17">
        <v>0.0837886597938143</v>
      </c>
      <c r="P26" s="17">
        <v>0.08220000000000001</v>
      </c>
      <c r="Q26" s="17">
        <f t="shared" si="0"/>
        <v>0.16909999999999997</v>
      </c>
      <c r="R26" s="17"/>
      <c r="S26" s="17"/>
      <c r="T26" s="17">
        <v>0.0387</v>
      </c>
      <c r="U26" s="17">
        <v>0.387</v>
      </c>
      <c r="V26" s="17">
        <v>0.0267</v>
      </c>
      <c r="W26" s="17">
        <v>1.4484</v>
      </c>
      <c r="X26" s="17">
        <f t="shared" si="1"/>
        <v>0.24843079542933988</v>
      </c>
      <c r="Y26" s="17">
        <f t="shared" si="2"/>
        <v>0.062409568643960675</v>
      </c>
      <c r="Z26" s="17">
        <f t="shared" si="3"/>
        <v>0.1860212267853792</v>
      </c>
      <c r="AA26" s="14"/>
    </row>
    <row r="27" spans="1:27" ht="14.25">
      <c r="A27" s="18" t="s">
        <v>34</v>
      </c>
      <c r="B27" s="12">
        <v>4081976.65</v>
      </c>
      <c r="C27" s="13">
        <v>40480314.28</v>
      </c>
      <c r="D27" s="18" t="s">
        <v>62</v>
      </c>
      <c r="E27" s="16">
        <v>56.44008731668998</v>
      </c>
      <c r="F27" s="16">
        <v>30.26530840703115</v>
      </c>
      <c r="G27" s="16">
        <v>13.294604276278875</v>
      </c>
      <c r="H27" s="16">
        <v>1.003</v>
      </c>
      <c r="I27" s="16">
        <v>1.5412000000000001</v>
      </c>
      <c r="J27" s="17">
        <v>0.3331</v>
      </c>
      <c r="K27" s="17">
        <v>0.2928</v>
      </c>
      <c r="L27" s="17">
        <v>0.2404</v>
      </c>
      <c r="M27" s="17">
        <v>0.10960000000000002</v>
      </c>
      <c r="N27" s="17">
        <v>0.09663801652892566</v>
      </c>
      <c r="O27" s="17">
        <v>0.0667368</v>
      </c>
      <c r="P27" s="17">
        <v>0.06300000000000013</v>
      </c>
      <c r="Q27" s="17">
        <f t="shared" si="0"/>
        <v>0.1773999999999999</v>
      </c>
      <c r="R27" s="17"/>
      <c r="S27" s="17"/>
      <c r="T27" s="17">
        <v>0.0387</v>
      </c>
      <c r="U27" s="17">
        <v>0.387</v>
      </c>
      <c r="V27" s="17">
        <v>0.0267</v>
      </c>
      <c r="W27" s="17">
        <v>1.4484</v>
      </c>
      <c r="X27" s="17">
        <f t="shared" si="1"/>
        <v>0.24843079542933988</v>
      </c>
      <c r="Y27" s="17">
        <f t="shared" si="2"/>
        <v>0.062409568643960675</v>
      </c>
      <c r="Z27" s="17">
        <f t="shared" si="3"/>
        <v>0.1860212267853792</v>
      </c>
      <c r="AA27" s="17"/>
    </row>
    <row r="28" spans="1:27" ht="14.25">
      <c r="A28" s="18" t="s">
        <v>28</v>
      </c>
      <c r="B28" s="12">
        <v>4071495.66</v>
      </c>
      <c r="C28" s="13">
        <v>40493925.742</v>
      </c>
      <c r="D28" s="18" t="s">
        <v>61</v>
      </c>
      <c r="E28" s="16">
        <v>36.19</v>
      </c>
      <c r="F28" s="16">
        <v>39.97</v>
      </c>
      <c r="G28" s="16">
        <v>23.84</v>
      </c>
      <c r="H28" s="16">
        <v>0.6759999999999999</v>
      </c>
      <c r="I28" s="16">
        <v>1.2964000000000002</v>
      </c>
      <c r="J28" s="17">
        <v>0.4155</v>
      </c>
      <c r="K28" s="17">
        <v>0.406</v>
      </c>
      <c r="L28" s="17">
        <v>0.3657</v>
      </c>
      <c r="M28" s="17">
        <v>0.2807</v>
      </c>
      <c r="N28" s="17">
        <v>0.2584</v>
      </c>
      <c r="O28" s="17">
        <v>0.2157</v>
      </c>
      <c r="P28" s="17">
        <v>0.1420444444444444</v>
      </c>
      <c r="Q28" s="17">
        <f t="shared" si="0"/>
        <v>0.22365555555555564</v>
      </c>
      <c r="R28" s="17"/>
      <c r="S28" s="17"/>
      <c r="T28" s="17">
        <v>0.0609</v>
      </c>
      <c r="U28" s="17">
        <v>0.3991</v>
      </c>
      <c r="V28" s="17">
        <v>0.0111</v>
      </c>
      <c r="W28" s="17">
        <v>1.4737</v>
      </c>
      <c r="X28" s="17">
        <f>T28+(U28-T28)/((1+(V28*100)^W28)^(1-1/W28))</f>
        <v>0.32469386634289216</v>
      </c>
      <c r="Y28" s="17">
        <f>T28+(U28-T28)/((1+(V28*15000)^W28)^(1-1/W28))</f>
        <v>0.09087887738063335</v>
      </c>
      <c r="Z28" s="17">
        <f t="shared" si="3"/>
        <v>0.2338149889622588</v>
      </c>
      <c r="AA28" s="17"/>
    </row>
    <row r="29" spans="1:27" ht="14.25">
      <c r="A29" s="18" t="s">
        <v>29</v>
      </c>
      <c r="B29" s="12">
        <v>4069686.18</v>
      </c>
      <c r="C29" s="13">
        <v>40501163.69</v>
      </c>
      <c r="D29" s="18" t="s">
        <v>61</v>
      </c>
      <c r="E29" s="16">
        <v>38.013907828802</v>
      </c>
      <c r="F29" s="16">
        <v>42.41230592294362</v>
      </c>
      <c r="G29" s="16">
        <v>19.573786248254386</v>
      </c>
      <c r="H29" s="16">
        <v>1.306</v>
      </c>
      <c r="I29" s="16">
        <v>1.5639999999999998</v>
      </c>
      <c r="J29" s="17">
        <v>0.3095</v>
      </c>
      <c r="K29" s="17">
        <v>0.3036</v>
      </c>
      <c r="L29" s="17">
        <v>0.2846</v>
      </c>
      <c r="M29" s="17">
        <v>0.17129999999999998</v>
      </c>
      <c r="N29" s="17">
        <v>0.1305</v>
      </c>
      <c r="O29" s="17">
        <v>0.10210000000000001</v>
      </c>
      <c r="P29" s="17">
        <v>0.08495728643216112</v>
      </c>
      <c r="Q29" s="17">
        <f t="shared" si="0"/>
        <v>0.19964271356783891</v>
      </c>
      <c r="R29" s="17"/>
      <c r="S29" s="17"/>
      <c r="T29" s="17">
        <v>0.0609</v>
      </c>
      <c r="U29" s="17">
        <v>0.3991</v>
      </c>
      <c r="V29" s="17">
        <v>0.0111</v>
      </c>
      <c r="W29" s="17">
        <v>1.4737</v>
      </c>
      <c r="X29" s="17">
        <f aca="true" t="shared" si="4" ref="X29:X59">T29+(U29-T29)/((1+(V29*100)^W29)^(1-1/W29))</f>
        <v>0.32469386634289216</v>
      </c>
      <c r="Y29" s="17">
        <f aca="true" t="shared" si="5" ref="Y29:Y59">T29+(U29-T29)/((1+(V29*15000)^W29)^(1-1/W29))</f>
        <v>0.09087887738063335</v>
      </c>
      <c r="Z29" s="17">
        <f aca="true" t="shared" si="6" ref="Z29:Z59">X29-Y29</f>
        <v>0.2338149889622588</v>
      </c>
      <c r="AA29" s="17"/>
    </row>
    <row r="30" spans="1:27" ht="14.25">
      <c r="A30" s="18" t="s">
        <v>30</v>
      </c>
      <c r="B30" s="12">
        <v>4065162.47</v>
      </c>
      <c r="C30" s="13">
        <v>40499483.45</v>
      </c>
      <c r="D30" s="18" t="s">
        <v>61</v>
      </c>
      <c r="E30" s="16">
        <v>43.985359116021826</v>
      </c>
      <c r="F30" s="16">
        <v>32.21441338966589</v>
      </c>
      <c r="G30" s="16">
        <v>23.80022749431228</v>
      </c>
      <c r="H30" s="16">
        <v>2.6510000000000002</v>
      </c>
      <c r="I30" s="16">
        <v>1.5729000000000002</v>
      </c>
      <c r="J30" s="17">
        <v>0.3114</v>
      </c>
      <c r="K30" s="17">
        <v>0.3097</v>
      </c>
      <c r="L30" s="17">
        <v>0.309</v>
      </c>
      <c r="M30" s="17">
        <v>0.27890000000000004</v>
      </c>
      <c r="N30" s="17">
        <v>0.2571</v>
      </c>
      <c r="O30" s="17">
        <v>0.22469999999999998</v>
      </c>
      <c r="P30" s="17">
        <v>0.1776979050279331</v>
      </c>
      <c r="Q30" s="17">
        <f t="shared" si="0"/>
        <v>0.1313020949720669</v>
      </c>
      <c r="R30" s="17"/>
      <c r="S30" s="17"/>
      <c r="T30" s="17">
        <v>0.0609</v>
      </c>
      <c r="U30" s="17">
        <v>0.3991</v>
      </c>
      <c r="V30" s="17">
        <v>0.0111</v>
      </c>
      <c r="W30" s="17">
        <v>1.4737</v>
      </c>
      <c r="X30" s="17">
        <f t="shared" si="4"/>
        <v>0.32469386634289216</v>
      </c>
      <c r="Y30" s="17">
        <f t="shared" si="5"/>
        <v>0.09087887738063335</v>
      </c>
      <c r="Z30" s="17">
        <f t="shared" si="6"/>
        <v>0.2338149889622588</v>
      </c>
      <c r="AA30" s="17"/>
    </row>
    <row r="31" spans="1:27" ht="14.25">
      <c r="A31" s="18" t="s">
        <v>31</v>
      </c>
      <c r="B31" s="12">
        <v>4076418.942</v>
      </c>
      <c r="C31" s="13">
        <v>40495694.91</v>
      </c>
      <c r="D31" s="18" t="s">
        <v>61</v>
      </c>
      <c r="E31" s="16">
        <v>48.54983901466724</v>
      </c>
      <c r="F31" s="16">
        <v>35.7405836357133</v>
      </c>
      <c r="G31" s="16">
        <v>15.709577349619453</v>
      </c>
      <c r="H31" s="16">
        <v>1.2</v>
      </c>
      <c r="I31" s="16">
        <v>1.3044</v>
      </c>
      <c r="J31" s="17">
        <v>0.42369999999999997</v>
      </c>
      <c r="K31" s="17">
        <v>0.3814</v>
      </c>
      <c r="L31" s="17">
        <v>0.3239</v>
      </c>
      <c r="M31" s="17">
        <v>0.2284</v>
      </c>
      <c r="N31" s="17">
        <v>0.1966</v>
      </c>
      <c r="O31" s="17">
        <v>0.1282</v>
      </c>
      <c r="P31" s="17">
        <v>0.09191064935064926</v>
      </c>
      <c r="Q31" s="17">
        <f t="shared" si="0"/>
        <v>0.23198935064935078</v>
      </c>
      <c r="R31" s="17"/>
      <c r="S31" s="17"/>
      <c r="T31" s="17">
        <v>0.0609</v>
      </c>
      <c r="U31" s="17">
        <v>0.3991</v>
      </c>
      <c r="V31" s="17">
        <v>0.0111</v>
      </c>
      <c r="W31" s="17">
        <v>1.4737</v>
      </c>
      <c r="X31" s="17">
        <f t="shared" si="4"/>
        <v>0.32469386634289216</v>
      </c>
      <c r="Y31" s="17">
        <f t="shared" si="5"/>
        <v>0.09087887738063335</v>
      </c>
      <c r="Z31" s="17">
        <f t="shared" si="6"/>
        <v>0.2338149889622588</v>
      </c>
      <c r="AA31" s="17"/>
    </row>
    <row r="32" spans="1:27" ht="14.25">
      <c r="A32" s="18" t="s">
        <v>32</v>
      </c>
      <c r="B32" s="12">
        <v>4076548.19</v>
      </c>
      <c r="C32" s="13">
        <v>40487164.48</v>
      </c>
      <c r="D32" s="18" t="s">
        <v>61</v>
      </c>
      <c r="E32" s="16">
        <v>44.4810600300046</v>
      </c>
      <c r="F32" s="16">
        <v>33.895887708338115</v>
      </c>
      <c r="G32" s="16">
        <v>21.623052261657293</v>
      </c>
      <c r="H32" s="16">
        <v>1.5310000000000001</v>
      </c>
      <c r="I32" s="16">
        <v>1.3302999999999998</v>
      </c>
      <c r="J32" s="17">
        <v>0.3567</v>
      </c>
      <c r="K32" s="17">
        <v>0.3498</v>
      </c>
      <c r="L32" s="17">
        <v>0.3123</v>
      </c>
      <c r="M32" s="17">
        <v>0.2661</v>
      </c>
      <c r="N32" s="17">
        <v>0.2184</v>
      </c>
      <c r="O32" s="17">
        <v>0.19210000000000002</v>
      </c>
      <c r="P32" s="17">
        <v>0.16980472779369607</v>
      </c>
      <c r="Q32" s="17">
        <f t="shared" si="0"/>
        <v>0.14249527220630395</v>
      </c>
      <c r="R32" s="17"/>
      <c r="S32" s="17"/>
      <c r="T32" s="17">
        <v>0.0609</v>
      </c>
      <c r="U32" s="17">
        <v>0.3991</v>
      </c>
      <c r="V32" s="17">
        <v>0.0111</v>
      </c>
      <c r="W32" s="17">
        <v>1.4737</v>
      </c>
      <c r="X32" s="17">
        <f t="shared" si="4"/>
        <v>0.32469386634289216</v>
      </c>
      <c r="Y32" s="17">
        <f t="shared" si="5"/>
        <v>0.09087887738063335</v>
      </c>
      <c r="Z32" s="17">
        <f t="shared" si="6"/>
        <v>0.2338149889622588</v>
      </c>
      <c r="AA32" s="17"/>
    </row>
    <row r="33" spans="1:27" ht="14.25">
      <c r="A33" s="18" t="s">
        <v>35</v>
      </c>
      <c r="B33" s="12">
        <v>4085299.41</v>
      </c>
      <c r="C33" s="13">
        <v>40482326.55</v>
      </c>
      <c r="D33" s="18" t="s">
        <v>63</v>
      </c>
      <c r="E33" s="16">
        <v>35.57600966517142</v>
      </c>
      <c r="F33" s="16">
        <v>40.2623403520887</v>
      </c>
      <c r="G33" s="16">
        <v>24.16164998273988</v>
      </c>
      <c r="H33" s="16">
        <v>2.359</v>
      </c>
      <c r="I33" s="16">
        <v>1.3937</v>
      </c>
      <c r="J33" s="17">
        <v>0.3945000000000005</v>
      </c>
      <c r="K33" s="17">
        <v>0.38520000000000004</v>
      </c>
      <c r="L33" s="17">
        <v>0.36350000000000005</v>
      </c>
      <c r="M33" s="17">
        <v>0.223</v>
      </c>
      <c r="N33" s="17">
        <v>0.22246894664842662</v>
      </c>
      <c r="O33" s="17">
        <v>0.1422967</v>
      </c>
      <c r="P33" s="17">
        <v>0.1301000000000005</v>
      </c>
      <c r="Q33" s="17">
        <f t="shared" si="0"/>
        <v>0.23339999999999955</v>
      </c>
      <c r="R33" s="17"/>
      <c r="S33" s="17"/>
      <c r="T33" s="17">
        <v>0.0609</v>
      </c>
      <c r="U33" s="17">
        <v>0.3991</v>
      </c>
      <c r="V33" s="17">
        <v>0.0111</v>
      </c>
      <c r="W33" s="17">
        <v>1.4737</v>
      </c>
      <c r="X33" s="17">
        <f t="shared" si="4"/>
        <v>0.32469386634289216</v>
      </c>
      <c r="Y33" s="17">
        <f t="shared" si="5"/>
        <v>0.09087887738063335</v>
      </c>
      <c r="Z33" s="17">
        <f t="shared" si="6"/>
        <v>0.2338149889622588</v>
      </c>
      <c r="AA33" s="17"/>
    </row>
    <row r="34" spans="1:27" ht="14.25">
      <c r="A34" s="18" t="s">
        <v>42</v>
      </c>
      <c r="B34" s="12">
        <v>4076303.68</v>
      </c>
      <c r="C34" s="13">
        <v>40477053.19</v>
      </c>
      <c r="D34" s="18" t="s">
        <v>61</v>
      </c>
      <c r="E34" s="16">
        <v>49.939059674502836</v>
      </c>
      <c r="F34" s="16">
        <v>37.63562386980156</v>
      </c>
      <c r="G34" s="16">
        <v>12.4253164556956</v>
      </c>
      <c r="H34" s="16">
        <v>1.424879523274893</v>
      </c>
      <c r="I34" s="16">
        <v>1.5061</v>
      </c>
      <c r="J34" s="17">
        <v>0.34</v>
      </c>
      <c r="K34" s="17">
        <v>0.33659999999999995</v>
      </c>
      <c r="L34" s="17">
        <v>0.31670000000000004</v>
      </c>
      <c r="M34" s="17">
        <v>0.1666</v>
      </c>
      <c r="N34" s="17">
        <v>0.1363</v>
      </c>
      <c r="O34" s="17">
        <v>0.10261836734693885</v>
      </c>
      <c r="P34" s="17">
        <v>0.08630000000000002</v>
      </c>
      <c r="Q34" s="17">
        <f t="shared" si="0"/>
        <v>0.23040000000000002</v>
      </c>
      <c r="R34" s="17"/>
      <c r="S34" s="17"/>
      <c r="T34" s="17">
        <v>0.0609</v>
      </c>
      <c r="U34" s="17">
        <v>0.3991</v>
      </c>
      <c r="V34" s="17">
        <v>0.0111</v>
      </c>
      <c r="W34" s="17">
        <v>1.4737</v>
      </c>
      <c r="X34" s="17">
        <f t="shared" si="4"/>
        <v>0.32469386634289216</v>
      </c>
      <c r="Y34" s="17">
        <f t="shared" si="5"/>
        <v>0.09087887738063335</v>
      </c>
      <c r="Z34" s="17">
        <f t="shared" si="6"/>
        <v>0.2338149889622588</v>
      </c>
      <c r="AA34" s="14"/>
    </row>
    <row r="35" spans="1:27" ht="14.25">
      <c r="A35" s="18" t="s">
        <v>43</v>
      </c>
      <c r="B35" s="12">
        <v>4075786.69</v>
      </c>
      <c r="C35" s="13">
        <v>40471372.42</v>
      </c>
      <c r="D35" s="18" t="s">
        <v>61</v>
      </c>
      <c r="E35" s="16">
        <v>35.95548952142649</v>
      </c>
      <c r="F35" s="16">
        <v>42.89896778229565</v>
      </c>
      <c r="G35" s="16">
        <v>21.145542696277857</v>
      </c>
      <c r="H35" s="16">
        <v>1.9578405976649058</v>
      </c>
      <c r="I35" s="16">
        <v>1.5325</v>
      </c>
      <c r="J35" s="17">
        <v>0.34759999999999996</v>
      </c>
      <c r="K35" s="17">
        <v>0.3468</v>
      </c>
      <c r="L35" s="17">
        <v>0.309</v>
      </c>
      <c r="M35" s="17">
        <v>0.2852</v>
      </c>
      <c r="N35" s="17">
        <v>0.2415</v>
      </c>
      <c r="O35" s="17">
        <v>0.18960000000000002</v>
      </c>
      <c r="P35" s="17">
        <v>0.1502205882352945</v>
      </c>
      <c r="Q35" s="17">
        <f t="shared" si="0"/>
        <v>0.1587794117647055</v>
      </c>
      <c r="R35" s="17"/>
      <c r="S35" s="17"/>
      <c r="T35" s="17">
        <v>0.0609</v>
      </c>
      <c r="U35" s="17">
        <v>0.3991</v>
      </c>
      <c r="V35" s="17">
        <v>0.0111</v>
      </c>
      <c r="W35" s="17">
        <v>1.4737</v>
      </c>
      <c r="X35" s="17">
        <f t="shared" si="4"/>
        <v>0.32469386634289216</v>
      </c>
      <c r="Y35" s="17">
        <f t="shared" si="5"/>
        <v>0.09087887738063335</v>
      </c>
      <c r="Z35" s="17">
        <f t="shared" si="6"/>
        <v>0.2338149889622588</v>
      </c>
      <c r="AA35" s="17"/>
    </row>
    <row r="36" spans="1:27" ht="14.25">
      <c r="A36" s="18" t="s">
        <v>44</v>
      </c>
      <c r="B36" s="12">
        <v>4071495.62</v>
      </c>
      <c r="C36" s="13">
        <v>40467236.45</v>
      </c>
      <c r="D36" s="18" t="s">
        <v>61</v>
      </c>
      <c r="E36" s="16">
        <v>43.22412896888381</v>
      </c>
      <c r="F36" s="16">
        <v>35.333626661481965</v>
      </c>
      <c r="G36" s="16">
        <v>21.44224436963423</v>
      </c>
      <c r="H36" s="16">
        <v>2.135294117647061</v>
      </c>
      <c r="I36" s="16">
        <v>1.4466</v>
      </c>
      <c r="J36" s="17">
        <v>0.3761</v>
      </c>
      <c r="K36" s="17">
        <v>0.3697</v>
      </c>
      <c r="L36" s="17">
        <v>0.35450000000000004</v>
      </c>
      <c r="M36" s="17">
        <v>0.2365</v>
      </c>
      <c r="N36" s="17">
        <v>0.17734852320675093</v>
      </c>
      <c r="O36" s="17">
        <v>0.16620000000000001</v>
      </c>
      <c r="P36" s="17">
        <v>0.16166</v>
      </c>
      <c r="Q36" s="17">
        <f t="shared" si="0"/>
        <v>0.19284000000000004</v>
      </c>
      <c r="R36" s="17"/>
      <c r="S36" s="17"/>
      <c r="T36" s="17">
        <v>0.0609</v>
      </c>
      <c r="U36" s="17">
        <v>0.3991</v>
      </c>
      <c r="V36" s="17">
        <v>0.0111</v>
      </c>
      <c r="W36" s="17">
        <v>1.4737</v>
      </c>
      <c r="X36" s="17">
        <f t="shared" si="4"/>
        <v>0.32469386634289216</v>
      </c>
      <c r="Y36" s="17">
        <f t="shared" si="5"/>
        <v>0.09087887738063335</v>
      </c>
      <c r="Z36" s="17">
        <f t="shared" si="6"/>
        <v>0.2338149889622588</v>
      </c>
      <c r="AA36" s="14"/>
    </row>
    <row r="37" spans="1:27" ht="14.25">
      <c r="A37" s="18" t="s">
        <v>46</v>
      </c>
      <c r="B37" s="12">
        <v>4060321.19</v>
      </c>
      <c r="C37" s="13">
        <v>40471424.12</v>
      </c>
      <c r="D37" s="18" t="s">
        <v>61</v>
      </c>
      <c r="E37" s="16">
        <v>51.14777693401916</v>
      </c>
      <c r="F37" s="16">
        <v>37.39884702182968</v>
      </c>
      <c r="G37" s="16">
        <v>11.453376044151158</v>
      </c>
      <c r="H37" s="16">
        <v>1.6240093421564825</v>
      </c>
      <c r="I37" s="16">
        <v>1.572</v>
      </c>
      <c r="J37" s="17">
        <v>0.3235</v>
      </c>
      <c r="K37" s="17">
        <v>0.3189</v>
      </c>
      <c r="L37" s="17">
        <v>0.2718</v>
      </c>
      <c r="M37" s="17">
        <v>0.2479</v>
      </c>
      <c r="N37" s="17">
        <v>0.22100000000000003</v>
      </c>
      <c r="O37" s="17">
        <v>0.19190000000000002</v>
      </c>
      <c r="P37" s="17">
        <v>0.13515517241379332</v>
      </c>
      <c r="Q37" s="17">
        <f t="shared" si="0"/>
        <v>0.13664482758620666</v>
      </c>
      <c r="R37" s="17"/>
      <c r="S37" s="17"/>
      <c r="T37" s="17">
        <v>0.0609</v>
      </c>
      <c r="U37" s="17">
        <v>0.3991</v>
      </c>
      <c r="V37" s="17">
        <v>0.0111</v>
      </c>
      <c r="W37" s="17">
        <v>1.4737</v>
      </c>
      <c r="X37" s="17">
        <f t="shared" si="4"/>
        <v>0.32469386634289216</v>
      </c>
      <c r="Y37" s="17">
        <f t="shared" si="5"/>
        <v>0.09087887738063335</v>
      </c>
      <c r="Z37" s="17">
        <f t="shared" si="6"/>
        <v>0.2338149889622588</v>
      </c>
      <c r="AA37" s="17"/>
    </row>
    <row r="38" spans="1:27" ht="14.25">
      <c r="A38" s="18" t="s">
        <v>47</v>
      </c>
      <c r="B38" s="12">
        <v>4061510.28</v>
      </c>
      <c r="C38" s="13">
        <v>40477317.87</v>
      </c>
      <c r="D38" s="18" t="s">
        <v>61</v>
      </c>
      <c r="E38" s="16">
        <v>44.69056883863478</v>
      </c>
      <c r="F38" s="16">
        <v>43.02580461766886</v>
      </c>
      <c r="G38" s="16">
        <v>12.283626543696357</v>
      </c>
      <c r="H38" s="16">
        <v>1.2714432574978776</v>
      </c>
      <c r="I38" s="16">
        <v>1.3972</v>
      </c>
      <c r="J38" s="17">
        <v>0.4226</v>
      </c>
      <c r="K38" s="17">
        <v>0.4069</v>
      </c>
      <c r="L38" s="17">
        <v>0.35369999999999996</v>
      </c>
      <c r="M38" s="17">
        <v>0.2664</v>
      </c>
      <c r="N38" s="17">
        <v>0.22399999999999998</v>
      </c>
      <c r="O38" s="17">
        <v>0.1714</v>
      </c>
      <c r="P38" s="17">
        <v>0.15580350877193008</v>
      </c>
      <c r="Q38" s="17">
        <f t="shared" si="0"/>
        <v>0.19789649122806988</v>
      </c>
      <c r="R38" s="17"/>
      <c r="S38" s="17"/>
      <c r="T38" s="17">
        <v>0.0609</v>
      </c>
      <c r="U38" s="17">
        <v>0.3991</v>
      </c>
      <c r="V38" s="17">
        <v>0.0111</v>
      </c>
      <c r="W38" s="17">
        <v>1.4737</v>
      </c>
      <c r="X38" s="17">
        <f t="shared" si="4"/>
        <v>0.32469386634289216</v>
      </c>
      <c r="Y38" s="17">
        <f t="shared" si="5"/>
        <v>0.09087887738063335</v>
      </c>
      <c r="Z38" s="17">
        <f t="shared" si="6"/>
        <v>0.2338149889622588</v>
      </c>
      <c r="AA38" s="14"/>
    </row>
    <row r="39" spans="1:27" ht="14.25">
      <c r="A39" s="18" t="s">
        <v>13</v>
      </c>
      <c r="B39" s="12">
        <v>4034264.19</v>
      </c>
      <c r="C39" s="13">
        <v>40515844.86</v>
      </c>
      <c r="D39" s="18" t="s">
        <v>61</v>
      </c>
      <c r="E39" s="16">
        <v>41.89348268839095</v>
      </c>
      <c r="F39" s="16">
        <v>40.48716904277006</v>
      </c>
      <c r="G39" s="16">
        <v>17.61934826883899</v>
      </c>
      <c r="H39" s="16">
        <v>1.9305109464788033</v>
      </c>
      <c r="I39" s="16">
        <v>1.5118</v>
      </c>
      <c r="J39" s="17">
        <v>0.36</v>
      </c>
      <c r="K39" s="17">
        <v>0.3589</v>
      </c>
      <c r="L39" s="17">
        <v>0.3564</v>
      </c>
      <c r="M39" s="17">
        <v>0.21850000000000003</v>
      </c>
      <c r="N39" s="17">
        <v>0.1463166</v>
      </c>
      <c r="O39" s="17">
        <v>0.1434</v>
      </c>
      <c r="P39" s="17">
        <v>0.1397617728531855</v>
      </c>
      <c r="Q39" s="17">
        <f aca="true" t="shared" si="7" ref="Q39:Q59">L39-P39</f>
        <v>0.2166382271468145</v>
      </c>
      <c r="R39" s="17"/>
      <c r="S39" s="17"/>
      <c r="T39" s="17">
        <v>0.0609</v>
      </c>
      <c r="U39" s="17">
        <v>0.3991</v>
      </c>
      <c r="V39" s="17">
        <v>0.0111</v>
      </c>
      <c r="W39" s="17">
        <v>1.4737</v>
      </c>
      <c r="X39" s="17">
        <f t="shared" si="4"/>
        <v>0.32469386634289216</v>
      </c>
      <c r="Y39" s="17">
        <f t="shared" si="5"/>
        <v>0.09087887738063335</v>
      </c>
      <c r="Z39" s="17">
        <f t="shared" si="6"/>
        <v>0.2338149889622588</v>
      </c>
      <c r="AA39" s="14"/>
    </row>
    <row r="40" spans="1:27" ht="14.25">
      <c r="A40" s="18" t="s">
        <v>14</v>
      </c>
      <c r="B40" s="12">
        <v>4038193.36</v>
      </c>
      <c r="C40" s="13">
        <v>40522979.4</v>
      </c>
      <c r="D40" s="18" t="s">
        <v>61</v>
      </c>
      <c r="E40" s="16">
        <v>38.52716565858515</v>
      </c>
      <c r="F40" s="16">
        <v>37.13175818400913</v>
      </c>
      <c r="G40" s="16">
        <v>24.341076157405727</v>
      </c>
      <c r="H40" s="16">
        <v>1.3356625146075818</v>
      </c>
      <c r="I40" s="16">
        <v>1.4653999999999998</v>
      </c>
      <c r="J40" s="17">
        <v>0.3604</v>
      </c>
      <c r="K40" s="17">
        <v>0.35479999999999995</v>
      </c>
      <c r="L40" s="17">
        <v>0.35409999999999997</v>
      </c>
      <c r="M40" s="17">
        <v>0.2704</v>
      </c>
      <c r="N40" s="17">
        <v>0.17008159999999997</v>
      </c>
      <c r="O40" s="17">
        <v>0.16524101040118858</v>
      </c>
      <c r="P40" s="17">
        <v>0.16010000000000052</v>
      </c>
      <c r="Q40" s="17">
        <f t="shared" si="7"/>
        <v>0.19399999999999945</v>
      </c>
      <c r="R40" s="17"/>
      <c r="S40" s="17"/>
      <c r="T40" s="17">
        <v>0.0609</v>
      </c>
      <c r="U40" s="17">
        <v>0.3991</v>
      </c>
      <c r="V40" s="17">
        <v>0.0111</v>
      </c>
      <c r="W40" s="17">
        <v>1.4737</v>
      </c>
      <c r="X40" s="17">
        <f t="shared" si="4"/>
        <v>0.32469386634289216</v>
      </c>
      <c r="Y40" s="17">
        <f t="shared" si="5"/>
        <v>0.09087887738063335</v>
      </c>
      <c r="Z40" s="17">
        <f t="shared" si="6"/>
        <v>0.2338149889622588</v>
      </c>
      <c r="AA40" s="14"/>
    </row>
    <row r="41" spans="1:27" ht="14.25">
      <c r="A41" s="18" t="s">
        <v>10</v>
      </c>
      <c r="B41" s="12">
        <v>4065180.94</v>
      </c>
      <c r="C41" s="13">
        <v>40537822.89</v>
      </c>
      <c r="D41" s="18" t="s">
        <v>61</v>
      </c>
      <c r="E41" s="16">
        <v>40.07197032151648</v>
      </c>
      <c r="F41" s="16">
        <v>40.72629843363639</v>
      </c>
      <c r="G41" s="16">
        <v>19.20173124484713</v>
      </c>
      <c r="H41" s="16">
        <v>1.493547158503938</v>
      </c>
      <c r="I41" s="16">
        <v>1.5597999999999996</v>
      </c>
      <c r="J41" s="17">
        <v>0.3271</v>
      </c>
      <c r="K41" s="17">
        <v>0.32280000000000003</v>
      </c>
      <c r="L41" s="17">
        <v>0.3115</v>
      </c>
      <c r="M41" s="17">
        <v>0.2925</v>
      </c>
      <c r="N41" s="17">
        <v>0.2569000000000005</v>
      </c>
      <c r="O41" s="17">
        <v>0.2177</v>
      </c>
      <c r="P41" s="17">
        <v>0.18255674740484407</v>
      </c>
      <c r="Q41" s="17">
        <f t="shared" si="7"/>
        <v>0.12894325259515593</v>
      </c>
      <c r="R41" s="17"/>
      <c r="S41" s="17"/>
      <c r="T41" s="17">
        <v>0.0609</v>
      </c>
      <c r="U41" s="17">
        <v>0.3991</v>
      </c>
      <c r="V41" s="17">
        <v>0.0111</v>
      </c>
      <c r="W41" s="17">
        <v>1.4737</v>
      </c>
      <c r="X41" s="17">
        <f t="shared" si="4"/>
        <v>0.32469386634289216</v>
      </c>
      <c r="Y41" s="17">
        <f t="shared" si="5"/>
        <v>0.09087887738063335</v>
      </c>
      <c r="Z41" s="17">
        <f t="shared" si="6"/>
        <v>0.2338149889622588</v>
      </c>
      <c r="AA41" s="14"/>
    </row>
    <row r="42" spans="1:27" ht="14.25">
      <c r="A42" s="18" t="s">
        <v>11</v>
      </c>
      <c r="B42" s="12">
        <v>4066111.53</v>
      </c>
      <c r="C42" s="13">
        <v>40529031.48</v>
      </c>
      <c r="D42" s="18" t="s">
        <v>61</v>
      </c>
      <c r="E42" s="16">
        <v>45.37286122110666</v>
      </c>
      <c r="F42" s="16">
        <v>42.464315314486065</v>
      </c>
      <c r="G42" s="16">
        <v>12.162823464407278</v>
      </c>
      <c r="H42" s="16">
        <v>1.1513529775806226</v>
      </c>
      <c r="I42" s="16">
        <v>1.4965</v>
      </c>
      <c r="J42" s="17">
        <v>0.34</v>
      </c>
      <c r="K42" s="17">
        <v>0.335</v>
      </c>
      <c r="L42" s="17">
        <v>0.33340000000000003</v>
      </c>
      <c r="M42" s="17">
        <v>0.2601</v>
      </c>
      <c r="N42" s="17">
        <v>0.2213</v>
      </c>
      <c r="O42" s="17">
        <v>0.19710000000000003</v>
      </c>
      <c r="P42" s="17">
        <v>0.11903571428571418</v>
      </c>
      <c r="Q42" s="17">
        <f t="shared" si="7"/>
        <v>0.21436428571428584</v>
      </c>
      <c r="R42" s="17"/>
      <c r="S42" s="17"/>
      <c r="T42" s="17">
        <v>0.0609</v>
      </c>
      <c r="U42" s="17">
        <v>0.3991</v>
      </c>
      <c r="V42" s="17">
        <v>0.0111</v>
      </c>
      <c r="W42" s="17">
        <v>1.4737</v>
      </c>
      <c r="X42" s="17">
        <f t="shared" si="4"/>
        <v>0.32469386634289216</v>
      </c>
      <c r="Y42" s="17">
        <f t="shared" si="5"/>
        <v>0.09087887738063335</v>
      </c>
      <c r="Z42" s="17">
        <f t="shared" si="6"/>
        <v>0.2338149889622588</v>
      </c>
      <c r="AA42" s="17"/>
    </row>
    <row r="43" spans="1:27" s="3" customFormat="1" ht="14.25">
      <c r="A43" s="18" t="s">
        <v>15</v>
      </c>
      <c r="B43" s="12">
        <v>4030386.44</v>
      </c>
      <c r="C43" s="13">
        <v>40531664.94</v>
      </c>
      <c r="D43" s="18" t="s">
        <v>61</v>
      </c>
      <c r="E43" s="16">
        <v>48.68273381295046</v>
      </c>
      <c r="F43" s="16">
        <v>37.452105731143426</v>
      </c>
      <c r="G43" s="16">
        <v>13.865160455906114</v>
      </c>
      <c r="H43" s="16">
        <v>1.4977565046556445</v>
      </c>
      <c r="I43" s="16">
        <v>1.4335000000000002</v>
      </c>
      <c r="J43" s="17">
        <v>0.3663</v>
      </c>
      <c r="K43" s="17">
        <v>0.3436</v>
      </c>
      <c r="L43" s="17">
        <v>0.3301</v>
      </c>
      <c r="M43" s="17">
        <v>0.2616</v>
      </c>
      <c r="N43" s="17">
        <v>0.21660000000000001</v>
      </c>
      <c r="O43" s="17">
        <v>0.1699</v>
      </c>
      <c r="P43" s="17">
        <v>0.11819958275382464</v>
      </c>
      <c r="Q43" s="17">
        <f t="shared" si="7"/>
        <v>0.21190041724617537</v>
      </c>
      <c r="R43" s="17"/>
      <c r="S43" s="17"/>
      <c r="T43" s="17">
        <v>0.0609</v>
      </c>
      <c r="U43" s="17">
        <v>0.3991</v>
      </c>
      <c r="V43" s="17">
        <v>0.0111</v>
      </c>
      <c r="W43" s="17">
        <v>1.4737</v>
      </c>
      <c r="X43" s="17">
        <f t="shared" si="4"/>
        <v>0.32469386634289216</v>
      </c>
      <c r="Y43" s="17">
        <f t="shared" si="5"/>
        <v>0.09087887738063335</v>
      </c>
      <c r="Z43" s="17">
        <f t="shared" si="6"/>
        <v>0.2338149889622588</v>
      </c>
      <c r="AA43" s="14"/>
    </row>
    <row r="44" spans="1:27" s="6" customFormat="1" ht="14.25">
      <c r="A44" s="18" t="s">
        <v>6</v>
      </c>
      <c r="B44" s="12">
        <v>4105145.66</v>
      </c>
      <c r="C44" s="13">
        <v>40527480.22</v>
      </c>
      <c r="D44" s="18" t="s">
        <v>61</v>
      </c>
      <c r="E44" s="16">
        <v>46.965965388530435</v>
      </c>
      <c r="F44" s="16">
        <v>33.75636240244406</v>
      </c>
      <c r="G44" s="16">
        <v>19.277672209025496</v>
      </c>
      <c r="H44" s="16">
        <v>2.451103489351694</v>
      </c>
      <c r="I44" s="16">
        <v>1.3468000000000002</v>
      </c>
      <c r="J44" s="17">
        <v>0.39890000000000003</v>
      </c>
      <c r="K44" s="17">
        <v>0.37079999999999996</v>
      </c>
      <c r="L44" s="17">
        <v>0.3229</v>
      </c>
      <c r="M44" s="17">
        <v>0.2197</v>
      </c>
      <c r="N44" s="17">
        <v>0.1846880829015543</v>
      </c>
      <c r="O44" s="17">
        <v>0.1783</v>
      </c>
      <c r="P44" s="17">
        <v>0.17746560000000003</v>
      </c>
      <c r="Q44" s="17">
        <f t="shared" si="7"/>
        <v>0.1454344</v>
      </c>
      <c r="R44" s="17"/>
      <c r="S44" s="17"/>
      <c r="T44" s="17">
        <v>0.0609</v>
      </c>
      <c r="U44" s="17">
        <v>0.3991</v>
      </c>
      <c r="V44" s="17">
        <v>0.0111</v>
      </c>
      <c r="W44" s="17">
        <v>1.4737</v>
      </c>
      <c r="X44" s="17">
        <f t="shared" si="4"/>
        <v>0.32469386634289216</v>
      </c>
      <c r="Y44" s="17">
        <f t="shared" si="5"/>
        <v>0.09087887738063335</v>
      </c>
      <c r="Z44" s="17">
        <f t="shared" si="6"/>
        <v>0.2338149889622588</v>
      </c>
      <c r="AA44" s="14"/>
    </row>
    <row r="45" spans="1:27" ht="14.25">
      <c r="A45" s="18" t="s">
        <v>7</v>
      </c>
      <c r="B45" s="12">
        <v>4093668.35</v>
      </c>
      <c r="C45" s="13">
        <v>40535597.05</v>
      </c>
      <c r="D45" s="18" t="s">
        <v>61</v>
      </c>
      <c r="E45" s="16">
        <v>41.75328560470432</v>
      </c>
      <c r="F45" s="16">
        <v>41.63518281769305</v>
      </c>
      <c r="G45" s="16">
        <v>16.61153157760263</v>
      </c>
      <c r="H45" s="16">
        <v>1.386341760584833</v>
      </c>
      <c r="I45" s="16">
        <v>1.3299</v>
      </c>
      <c r="J45" s="17">
        <v>0.4051</v>
      </c>
      <c r="K45" s="17">
        <v>0.38070000000000004</v>
      </c>
      <c r="L45" s="17">
        <v>0.3375</v>
      </c>
      <c r="M45" s="17">
        <v>0.2331</v>
      </c>
      <c r="N45" s="17">
        <v>0.1924</v>
      </c>
      <c r="O45" s="17">
        <v>0.1466</v>
      </c>
      <c r="P45" s="17">
        <v>0.09676774193548406</v>
      </c>
      <c r="Q45" s="17">
        <f t="shared" si="7"/>
        <v>0.24073225806451598</v>
      </c>
      <c r="R45" s="17"/>
      <c r="S45" s="17"/>
      <c r="T45" s="17">
        <v>0.0609</v>
      </c>
      <c r="U45" s="17">
        <v>0.3991</v>
      </c>
      <c r="V45" s="17">
        <v>0.0111</v>
      </c>
      <c r="W45" s="17">
        <v>1.4737</v>
      </c>
      <c r="X45" s="17">
        <f t="shared" si="4"/>
        <v>0.32469386634289216</v>
      </c>
      <c r="Y45" s="17">
        <f t="shared" si="5"/>
        <v>0.09087887738063335</v>
      </c>
      <c r="Z45" s="17">
        <f t="shared" si="6"/>
        <v>0.2338149889622588</v>
      </c>
      <c r="AA45" s="14"/>
    </row>
    <row r="46" spans="1:27" ht="14.25">
      <c r="A46" s="18" t="s">
        <v>57</v>
      </c>
      <c r="B46" s="12">
        <v>4095994.55</v>
      </c>
      <c r="C46" s="13">
        <v>40522100.98</v>
      </c>
      <c r="D46" s="18" t="s">
        <v>61</v>
      </c>
      <c r="E46" s="16">
        <v>49.5327405380756</v>
      </c>
      <c r="F46" s="16">
        <v>35.23210214318201</v>
      </c>
      <c r="G46" s="16">
        <v>15.235157318742397</v>
      </c>
      <c r="H46" s="16">
        <v>1.3555396711937102</v>
      </c>
      <c r="I46" s="16">
        <v>1.464</v>
      </c>
      <c r="J46" s="17">
        <v>0.3166</v>
      </c>
      <c r="K46" s="17">
        <v>0.3128</v>
      </c>
      <c r="L46" s="17">
        <v>0.31260000000000004</v>
      </c>
      <c r="M46" s="17">
        <v>0.2407</v>
      </c>
      <c r="N46" s="17">
        <v>0.2024</v>
      </c>
      <c r="O46" s="17">
        <v>0.1428</v>
      </c>
      <c r="P46" s="17">
        <v>0.13821845764854615</v>
      </c>
      <c r="Q46" s="17">
        <f t="shared" si="7"/>
        <v>0.1743815423514539</v>
      </c>
      <c r="R46" s="17"/>
      <c r="S46" s="17"/>
      <c r="T46" s="17">
        <v>0.0609</v>
      </c>
      <c r="U46" s="17">
        <v>0.3991</v>
      </c>
      <c r="V46" s="17">
        <v>0.0111</v>
      </c>
      <c r="W46" s="17">
        <v>1.4737</v>
      </c>
      <c r="X46" s="17">
        <f t="shared" si="4"/>
        <v>0.32469386634289216</v>
      </c>
      <c r="Y46" s="17">
        <f t="shared" si="5"/>
        <v>0.09087887738063335</v>
      </c>
      <c r="Z46" s="17">
        <f t="shared" si="6"/>
        <v>0.2338149889622588</v>
      </c>
      <c r="AA46" s="14"/>
    </row>
    <row r="47" spans="1:27" ht="14.25">
      <c r="A47" s="18" t="s">
        <v>59</v>
      </c>
      <c r="B47" s="12">
        <v>4085447.83</v>
      </c>
      <c r="C47" s="13">
        <v>40521015.29</v>
      </c>
      <c r="D47" s="18" t="s">
        <v>61</v>
      </c>
      <c r="E47" s="16">
        <v>51.62310841745396</v>
      </c>
      <c r="F47" s="16">
        <v>36.459969948468846</v>
      </c>
      <c r="G47" s="16">
        <v>11.916921634077193</v>
      </c>
      <c r="H47" s="16">
        <v>1.2601980273213154</v>
      </c>
      <c r="I47" s="16">
        <v>1.4607999999999999</v>
      </c>
      <c r="J47" s="17">
        <v>0.35120000000000057</v>
      </c>
      <c r="K47" s="17">
        <v>0.3406000000000006</v>
      </c>
      <c r="L47" s="17">
        <v>0.3009</v>
      </c>
      <c r="M47" s="17">
        <v>0.1439</v>
      </c>
      <c r="N47" s="17">
        <v>0.11211750000000013</v>
      </c>
      <c r="O47" s="17">
        <v>0.07827839999999998</v>
      </c>
      <c r="P47" s="17">
        <v>0.06780000000000029</v>
      </c>
      <c r="Q47" s="17">
        <f t="shared" si="7"/>
        <v>0.2330999999999997</v>
      </c>
      <c r="R47" s="17"/>
      <c r="S47" s="17"/>
      <c r="T47" s="17">
        <v>0.0609</v>
      </c>
      <c r="U47" s="17">
        <v>0.3991</v>
      </c>
      <c r="V47" s="17">
        <v>0.0111</v>
      </c>
      <c r="W47" s="17">
        <v>1.4737</v>
      </c>
      <c r="X47" s="17">
        <f t="shared" si="4"/>
        <v>0.32469386634289216</v>
      </c>
      <c r="Y47" s="17">
        <f t="shared" si="5"/>
        <v>0.09087887738063335</v>
      </c>
      <c r="Z47" s="17">
        <f t="shared" si="6"/>
        <v>0.2338149889622588</v>
      </c>
      <c r="AA47" s="14"/>
    </row>
    <row r="48" spans="1:27" ht="14.25">
      <c r="A48" s="18" t="s">
        <v>16</v>
      </c>
      <c r="B48" s="12">
        <v>4017254.38</v>
      </c>
      <c r="C48" s="13">
        <v>40491955.56</v>
      </c>
      <c r="D48" s="18" t="s">
        <v>65</v>
      </c>
      <c r="E48" s="16">
        <v>46.78806933393722</v>
      </c>
      <c r="F48" s="16">
        <v>31.874671909256094</v>
      </c>
      <c r="G48" s="16">
        <v>21.337258756806683</v>
      </c>
      <c r="H48" s="16">
        <v>1.3430618386700195</v>
      </c>
      <c r="I48" s="16">
        <v>1.4851</v>
      </c>
      <c r="J48" s="17">
        <v>0.386</v>
      </c>
      <c r="K48" s="17">
        <v>0.3814</v>
      </c>
      <c r="L48" s="17">
        <v>0.37520000000000003</v>
      </c>
      <c r="M48" s="17">
        <v>0.3024</v>
      </c>
      <c r="N48" s="17">
        <v>0.2325</v>
      </c>
      <c r="O48" s="17">
        <v>0.17540461956521763</v>
      </c>
      <c r="P48" s="17">
        <v>0.16460000000000002</v>
      </c>
      <c r="Q48" s="17">
        <f t="shared" si="7"/>
        <v>0.2106</v>
      </c>
      <c r="R48" s="17"/>
      <c r="S48" s="17"/>
      <c r="T48" s="17">
        <v>0.0609</v>
      </c>
      <c r="U48" s="17">
        <v>0.3991</v>
      </c>
      <c r="V48" s="17">
        <v>0.0111</v>
      </c>
      <c r="W48" s="17">
        <v>1.4737</v>
      </c>
      <c r="X48" s="17">
        <f t="shared" si="4"/>
        <v>0.32469386634289216</v>
      </c>
      <c r="Y48" s="17">
        <f t="shared" si="5"/>
        <v>0.09087887738063335</v>
      </c>
      <c r="Z48" s="17">
        <f t="shared" si="6"/>
        <v>0.2338149889622588</v>
      </c>
      <c r="AA48" s="14"/>
    </row>
    <row r="49" spans="1:27" ht="14.25">
      <c r="A49" s="18" t="s">
        <v>18</v>
      </c>
      <c r="B49" s="12">
        <v>4001640.75</v>
      </c>
      <c r="C49" s="13">
        <v>40483885.06</v>
      </c>
      <c r="D49" s="18" t="s">
        <v>61</v>
      </c>
      <c r="E49" s="16">
        <v>46.51111565181873</v>
      </c>
      <c r="F49" s="16">
        <v>32.527993461381676</v>
      </c>
      <c r="G49" s="16">
        <v>20.960890886799604</v>
      </c>
      <c r="H49" s="16">
        <v>1.7754016687689709</v>
      </c>
      <c r="I49" s="16">
        <v>1.63</v>
      </c>
      <c r="J49" s="17">
        <v>0.2975</v>
      </c>
      <c r="K49" s="17">
        <v>0.2949</v>
      </c>
      <c r="L49" s="17">
        <v>0.2768</v>
      </c>
      <c r="M49" s="17">
        <v>0.09029999999999973</v>
      </c>
      <c r="N49" s="17">
        <v>0.08355819477434687</v>
      </c>
      <c r="O49" s="17">
        <v>0.06389999999999986</v>
      </c>
      <c r="P49" s="17">
        <v>0.0633204</v>
      </c>
      <c r="Q49" s="17">
        <f t="shared" si="7"/>
        <v>0.2134796</v>
      </c>
      <c r="R49" s="17"/>
      <c r="S49" s="17"/>
      <c r="T49" s="17">
        <v>0.0609</v>
      </c>
      <c r="U49" s="17">
        <v>0.3991</v>
      </c>
      <c r="V49" s="17">
        <v>0.0111</v>
      </c>
      <c r="W49" s="17">
        <v>1.4737</v>
      </c>
      <c r="X49" s="17">
        <f t="shared" si="4"/>
        <v>0.32469386634289216</v>
      </c>
      <c r="Y49" s="17">
        <f t="shared" si="5"/>
        <v>0.09087887738063335</v>
      </c>
      <c r="Z49" s="17">
        <f t="shared" si="6"/>
        <v>0.2338149889622588</v>
      </c>
      <c r="AA49" s="14"/>
    </row>
    <row r="50" spans="1:27" ht="14.25">
      <c r="A50" s="18" t="s">
        <v>19</v>
      </c>
      <c r="B50" s="12">
        <v>3991197.08</v>
      </c>
      <c r="C50" s="13">
        <v>40477112.41</v>
      </c>
      <c r="D50" s="18" t="s">
        <v>61</v>
      </c>
      <c r="E50" s="16">
        <v>49.785191817688336</v>
      </c>
      <c r="F50" s="16">
        <v>34.44429663436625</v>
      </c>
      <c r="G50" s="16">
        <v>15.770511547945409</v>
      </c>
      <c r="H50" s="16">
        <v>1.8826645600501863</v>
      </c>
      <c r="I50" s="16">
        <v>1.47</v>
      </c>
      <c r="J50" s="17">
        <v>0.3803</v>
      </c>
      <c r="K50" s="17">
        <v>0.37810000000000005</v>
      </c>
      <c r="L50" s="17">
        <v>0.348</v>
      </c>
      <c r="M50" s="17">
        <v>0.2563</v>
      </c>
      <c r="N50" s="17">
        <v>0.1907</v>
      </c>
      <c r="O50" s="17">
        <v>0.15448113207547182</v>
      </c>
      <c r="P50" s="17">
        <v>0.13720000000000002</v>
      </c>
      <c r="Q50" s="17">
        <f t="shared" si="7"/>
        <v>0.21079999999999996</v>
      </c>
      <c r="R50" s="17"/>
      <c r="S50" s="17"/>
      <c r="T50" s="17">
        <v>0.0609</v>
      </c>
      <c r="U50" s="17">
        <v>0.3991</v>
      </c>
      <c r="V50" s="17">
        <v>0.0111</v>
      </c>
      <c r="W50" s="17">
        <v>1.4737</v>
      </c>
      <c r="X50" s="17">
        <f t="shared" si="4"/>
        <v>0.32469386634289216</v>
      </c>
      <c r="Y50" s="17">
        <f t="shared" si="5"/>
        <v>0.09087887738063335</v>
      </c>
      <c r="Z50" s="17">
        <f t="shared" si="6"/>
        <v>0.2338149889622588</v>
      </c>
      <c r="AA50" s="14"/>
    </row>
    <row r="51" spans="1:27" ht="14.25">
      <c r="A51" s="18" t="s">
        <v>8</v>
      </c>
      <c r="B51" s="12">
        <v>4082345.86</v>
      </c>
      <c r="C51" s="13">
        <v>40530478.79</v>
      </c>
      <c r="D51" s="18" t="s">
        <v>61</v>
      </c>
      <c r="E51" s="16">
        <v>51.513173652694405</v>
      </c>
      <c r="F51" s="16">
        <v>32.58959005066827</v>
      </c>
      <c r="G51" s="16">
        <v>15.897236296637319</v>
      </c>
      <c r="H51" s="16">
        <v>1.8745270464450923</v>
      </c>
      <c r="I51" s="16">
        <v>1.4156000000000002</v>
      </c>
      <c r="J51" s="17">
        <v>0.37829999999999997</v>
      </c>
      <c r="K51" s="17">
        <v>0.35979999999999995</v>
      </c>
      <c r="L51" s="17">
        <v>0.3211</v>
      </c>
      <c r="M51" s="17">
        <v>0.20579999999999998</v>
      </c>
      <c r="N51" s="17">
        <v>0.1765</v>
      </c>
      <c r="O51" s="17">
        <v>0.156</v>
      </c>
      <c r="P51" s="17">
        <v>0.13563566265060223</v>
      </c>
      <c r="Q51" s="17">
        <f t="shared" si="7"/>
        <v>0.18546433734939777</v>
      </c>
      <c r="R51" s="17"/>
      <c r="S51" s="17"/>
      <c r="T51" s="17">
        <v>0.0609</v>
      </c>
      <c r="U51" s="17">
        <v>0.3991</v>
      </c>
      <c r="V51" s="17">
        <v>0.0111</v>
      </c>
      <c r="W51" s="17">
        <v>1.4737</v>
      </c>
      <c r="X51" s="17">
        <f t="shared" si="4"/>
        <v>0.32469386634289216</v>
      </c>
      <c r="Y51" s="17">
        <f t="shared" si="5"/>
        <v>0.09087887738063335</v>
      </c>
      <c r="Z51" s="17">
        <f t="shared" si="6"/>
        <v>0.2338149889622588</v>
      </c>
      <c r="AA51" s="14"/>
    </row>
    <row r="52" spans="1:27" ht="14.25">
      <c r="A52" s="18" t="s">
        <v>51</v>
      </c>
      <c r="B52" s="12">
        <v>4059493.99</v>
      </c>
      <c r="C52" s="13">
        <v>40508500.51</v>
      </c>
      <c r="D52" s="18" t="s">
        <v>61</v>
      </c>
      <c r="E52" s="16">
        <v>34.32809025335187</v>
      </c>
      <c r="F52" s="16">
        <v>38.66740862845561</v>
      </c>
      <c r="G52" s="16">
        <v>27.004501118192522</v>
      </c>
      <c r="H52" s="16">
        <v>1.6099059790050245</v>
      </c>
      <c r="I52" s="16">
        <v>1.5342000000000002</v>
      </c>
      <c r="J52" s="17">
        <v>0.3317</v>
      </c>
      <c r="K52" s="17">
        <v>0.3314</v>
      </c>
      <c r="L52" s="17">
        <v>0.3135</v>
      </c>
      <c r="M52" s="17">
        <v>0.2923</v>
      </c>
      <c r="N52" s="17">
        <v>0.2509</v>
      </c>
      <c r="O52" s="17">
        <v>0.2304</v>
      </c>
      <c r="P52" s="17">
        <v>0.21722731411229132</v>
      </c>
      <c r="Q52" s="17">
        <f t="shared" si="7"/>
        <v>0.09627268588770868</v>
      </c>
      <c r="R52" s="17"/>
      <c r="S52" s="17"/>
      <c r="T52" s="17">
        <v>0.0609</v>
      </c>
      <c r="U52" s="17">
        <v>0.3991</v>
      </c>
      <c r="V52" s="17">
        <v>0.0111</v>
      </c>
      <c r="W52" s="17">
        <v>1.4737</v>
      </c>
      <c r="X52" s="17">
        <f t="shared" si="4"/>
        <v>0.32469386634289216</v>
      </c>
      <c r="Y52" s="17">
        <f t="shared" si="5"/>
        <v>0.09087887738063335</v>
      </c>
      <c r="Z52" s="17">
        <f t="shared" si="6"/>
        <v>0.2338149889622588</v>
      </c>
      <c r="AA52" s="14"/>
    </row>
    <row r="53" spans="1:27" ht="14.25">
      <c r="A53" s="18" t="s">
        <v>48</v>
      </c>
      <c r="B53" s="12">
        <v>4060941.59</v>
      </c>
      <c r="C53" s="13">
        <v>40482436.13</v>
      </c>
      <c r="D53" s="18" t="s">
        <v>61</v>
      </c>
      <c r="E53" s="16">
        <v>50.96205324483918</v>
      </c>
      <c r="F53" s="16">
        <v>39.4240821043486</v>
      </c>
      <c r="G53" s="16">
        <v>9.613864650812214</v>
      </c>
      <c r="H53" s="16">
        <v>1.4371277771834126</v>
      </c>
      <c r="I53" s="16">
        <v>1.5679999999999998</v>
      </c>
      <c r="J53" s="17">
        <v>0.33340000000000003</v>
      </c>
      <c r="K53" s="17">
        <v>0.32909999999999995</v>
      </c>
      <c r="L53" s="17">
        <v>0.3119</v>
      </c>
      <c r="M53" s="17">
        <v>0.1815</v>
      </c>
      <c r="N53" s="17">
        <v>0.13959049773755675</v>
      </c>
      <c r="O53" s="17">
        <v>0.13382599999999997</v>
      </c>
      <c r="P53" s="17">
        <v>0.13119999999999998</v>
      </c>
      <c r="Q53" s="17">
        <f t="shared" si="7"/>
        <v>0.18070000000000003</v>
      </c>
      <c r="R53" s="17"/>
      <c r="S53" s="17"/>
      <c r="T53" s="17">
        <v>0.0609</v>
      </c>
      <c r="U53" s="17">
        <v>0.3991</v>
      </c>
      <c r="V53" s="17">
        <v>0.0111</v>
      </c>
      <c r="W53" s="17">
        <v>1.4737</v>
      </c>
      <c r="X53" s="17">
        <f t="shared" si="4"/>
        <v>0.32469386634289216</v>
      </c>
      <c r="Y53" s="17">
        <f t="shared" si="5"/>
        <v>0.09087887738063335</v>
      </c>
      <c r="Z53" s="17">
        <f t="shared" si="6"/>
        <v>0.2338149889622588</v>
      </c>
      <c r="AA53" s="14"/>
    </row>
    <row r="54" spans="1:27" ht="14.25">
      <c r="A54" s="18" t="s">
        <v>9</v>
      </c>
      <c r="B54" s="12">
        <v>4063837.12</v>
      </c>
      <c r="C54" s="13">
        <v>40547694.76</v>
      </c>
      <c r="D54" s="18" t="s">
        <v>61</v>
      </c>
      <c r="E54" s="16">
        <v>45.375709173613345</v>
      </c>
      <c r="F54" s="16">
        <v>29.663540286486153</v>
      </c>
      <c r="G54" s="16">
        <v>24.960750539900502</v>
      </c>
      <c r="H54" s="16">
        <v>1.6622207938293436</v>
      </c>
      <c r="I54" s="16">
        <v>1.3646000000000003</v>
      </c>
      <c r="J54" s="17">
        <v>0.3651</v>
      </c>
      <c r="K54" s="17">
        <v>0.3442</v>
      </c>
      <c r="L54" s="17">
        <v>0.3113</v>
      </c>
      <c r="M54" s="17">
        <v>0.2696</v>
      </c>
      <c r="N54" s="17">
        <v>0.2451</v>
      </c>
      <c r="O54" s="17">
        <v>0.21760000000000002</v>
      </c>
      <c r="P54" s="17">
        <v>0.1736868194842405</v>
      </c>
      <c r="Q54" s="17">
        <f t="shared" si="7"/>
        <v>0.13761318051575952</v>
      </c>
      <c r="R54" s="17"/>
      <c r="S54" s="17"/>
      <c r="T54" s="17">
        <v>0.0609</v>
      </c>
      <c r="U54" s="17">
        <v>0.3991</v>
      </c>
      <c r="V54" s="17">
        <v>0.0111</v>
      </c>
      <c r="W54" s="17">
        <v>1.4737</v>
      </c>
      <c r="X54" s="17">
        <f t="shared" si="4"/>
        <v>0.32469386634289216</v>
      </c>
      <c r="Y54" s="17">
        <f t="shared" si="5"/>
        <v>0.09087887738063335</v>
      </c>
      <c r="Z54" s="17">
        <f t="shared" si="6"/>
        <v>0.2338149889622588</v>
      </c>
      <c r="AA54" s="17"/>
    </row>
    <row r="55" spans="1:27" ht="14.25">
      <c r="A55" s="18" t="s">
        <v>54</v>
      </c>
      <c r="B55" s="12">
        <v>4086843.55</v>
      </c>
      <c r="C55" s="13">
        <v>40510620.19</v>
      </c>
      <c r="D55" s="18" t="s">
        <v>61</v>
      </c>
      <c r="E55" s="16">
        <v>44.46127363429208</v>
      </c>
      <c r="F55" s="16">
        <v>36.095337808708145</v>
      </c>
      <c r="G55" s="16">
        <v>19.44338855699978</v>
      </c>
      <c r="H55" s="16">
        <v>1.1785388758458768</v>
      </c>
      <c r="I55" s="16">
        <v>1.4635</v>
      </c>
      <c r="J55" s="17">
        <v>0.3455</v>
      </c>
      <c r="K55" s="17">
        <v>0.33840000000000003</v>
      </c>
      <c r="L55" s="17">
        <v>0.2427</v>
      </c>
      <c r="M55" s="17">
        <v>0.2086</v>
      </c>
      <c r="N55" s="17">
        <v>0.17079999999999998</v>
      </c>
      <c r="O55" s="17">
        <v>0.1427</v>
      </c>
      <c r="P55" s="17">
        <v>0.10346967654986537</v>
      </c>
      <c r="Q55" s="17">
        <f t="shared" si="7"/>
        <v>0.13923032345013464</v>
      </c>
      <c r="R55" s="17"/>
      <c r="S55" s="17"/>
      <c r="T55" s="17">
        <v>0.0609</v>
      </c>
      <c r="U55" s="17">
        <v>0.3991</v>
      </c>
      <c r="V55" s="17">
        <v>0.0111</v>
      </c>
      <c r="W55" s="17">
        <v>1.4737</v>
      </c>
      <c r="X55" s="17">
        <f t="shared" si="4"/>
        <v>0.32469386634289216</v>
      </c>
      <c r="Y55" s="17">
        <f t="shared" si="5"/>
        <v>0.09087887738063335</v>
      </c>
      <c r="Z55" s="17">
        <f t="shared" si="6"/>
        <v>0.2338149889622588</v>
      </c>
      <c r="AA55" s="14"/>
    </row>
    <row r="56" spans="1:27" ht="14.25">
      <c r="A56" s="18" t="s">
        <v>36</v>
      </c>
      <c r="B56" s="12">
        <v>4089228.58</v>
      </c>
      <c r="C56" s="13">
        <v>40474571.61</v>
      </c>
      <c r="D56" s="18" t="s">
        <v>61</v>
      </c>
      <c r="E56" s="16">
        <v>38.02376380611493</v>
      </c>
      <c r="F56" s="16">
        <v>49.41643105587461</v>
      </c>
      <c r="G56" s="16">
        <v>12.559805138010457</v>
      </c>
      <c r="H56" s="16">
        <v>1.2189999999999999</v>
      </c>
      <c r="I56" s="16">
        <v>1.3736</v>
      </c>
      <c r="J56" s="17">
        <v>0.38170000000000004</v>
      </c>
      <c r="K56" s="17">
        <v>0.3809</v>
      </c>
      <c r="L56" s="17">
        <v>0.3411</v>
      </c>
      <c r="M56" s="17">
        <v>0.196</v>
      </c>
      <c r="N56" s="17">
        <v>0.10650839999999999</v>
      </c>
      <c r="O56" s="17">
        <v>0.10351200000000005</v>
      </c>
      <c r="P56" s="17">
        <v>0.09450000000000017</v>
      </c>
      <c r="Q56" s="17">
        <f t="shared" si="7"/>
        <v>0.24659999999999985</v>
      </c>
      <c r="R56" s="17"/>
      <c r="S56" s="17"/>
      <c r="T56" s="17">
        <v>0.0609</v>
      </c>
      <c r="U56" s="17">
        <v>0.3991</v>
      </c>
      <c r="V56" s="17">
        <v>0.0111</v>
      </c>
      <c r="W56" s="17">
        <v>1.4737</v>
      </c>
      <c r="X56" s="17">
        <f t="shared" si="4"/>
        <v>0.32469386634289216</v>
      </c>
      <c r="Y56" s="17">
        <f t="shared" si="5"/>
        <v>0.09087887738063335</v>
      </c>
      <c r="Z56" s="17">
        <f t="shared" si="6"/>
        <v>0.2338149889622588</v>
      </c>
      <c r="AA56" s="17"/>
    </row>
    <row r="57" spans="1:27" ht="14.25">
      <c r="A57" s="18" t="s">
        <v>38</v>
      </c>
      <c r="B57" s="12">
        <v>4084885.81</v>
      </c>
      <c r="C57" s="13">
        <v>40488323.7</v>
      </c>
      <c r="D57" s="18" t="s">
        <v>61</v>
      </c>
      <c r="E57" s="16">
        <v>51.09363057324779</v>
      </c>
      <c r="F57" s="16">
        <v>32.66969972702525</v>
      </c>
      <c r="G57" s="16">
        <v>16.23666969972696</v>
      </c>
      <c r="H57" s="16">
        <v>1.454</v>
      </c>
      <c r="I57" s="16">
        <v>1.562</v>
      </c>
      <c r="J57" s="17">
        <v>0.33530000000000004</v>
      </c>
      <c r="K57" s="17">
        <v>0.3281</v>
      </c>
      <c r="L57" s="17">
        <v>0.2992</v>
      </c>
      <c r="M57" s="17">
        <v>0.1864</v>
      </c>
      <c r="N57" s="17">
        <v>0.13429946524064174</v>
      </c>
      <c r="O57" s="17">
        <v>0.128168</v>
      </c>
      <c r="P57" s="17">
        <v>0.1231</v>
      </c>
      <c r="Q57" s="17">
        <f t="shared" si="7"/>
        <v>0.17610000000000003</v>
      </c>
      <c r="R57" s="17"/>
      <c r="S57" s="17"/>
      <c r="T57" s="17">
        <v>0.0609</v>
      </c>
      <c r="U57" s="17">
        <v>0.3991</v>
      </c>
      <c r="V57" s="17">
        <v>0.0111</v>
      </c>
      <c r="W57" s="17">
        <v>1.4737</v>
      </c>
      <c r="X57" s="17">
        <f t="shared" si="4"/>
        <v>0.32469386634289216</v>
      </c>
      <c r="Y57" s="17">
        <f t="shared" si="5"/>
        <v>0.09087887738063335</v>
      </c>
      <c r="Z57" s="17">
        <f t="shared" si="6"/>
        <v>0.2338149889622588</v>
      </c>
      <c r="AA57" s="14"/>
    </row>
    <row r="58" spans="1:27" ht="14.25">
      <c r="A58" s="18" t="s">
        <v>39</v>
      </c>
      <c r="B58" s="12">
        <v>4089228.58</v>
      </c>
      <c r="C58" s="13">
        <v>40491839.27</v>
      </c>
      <c r="D58" s="18" t="s">
        <v>61</v>
      </c>
      <c r="E58" s="16">
        <v>48.74646381915768</v>
      </c>
      <c r="F58" s="16">
        <v>31.298578975387095</v>
      </c>
      <c r="G58" s="16">
        <v>19.954957205455216</v>
      </c>
      <c r="H58" s="16">
        <v>1.381</v>
      </c>
      <c r="I58" s="16">
        <v>1.456</v>
      </c>
      <c r="J58" s="17">
        <v>0.28809999999999997</v>
      </c>
      <c r="K58" s="17">
        <v>0.2862</v>
      </c>
      <c r="L58" s="17">
        <v>0.2645</v>
      </c>
      <c r="M58" s="17">
        <v>0.1611</v>
      </c>
      <c r="N58" s="17">
        <v>0.11614285714285712</v>
      </c>
      <c r="O58" s="17">
        <v>0.104064</v>
      </c>
      <c r="P58" s="17">
        <v>0.09679999999999979</v>
      </c>
      <c r="Q58" s="17">
        <f t="shared" si="7"/>
        <v>0.16770000000000024</v>
      </c>
      <c r="R58" s="17"/>
      <c r="S58" s="17"/>
      <c r="T58" s="17">
        <v>0.0609</v>
      </c>
      <c r="U58" s="17">
        <v>0.3991</v>
      </c>
      <c r="V58" s="17">
        <v>0.0111</v>
      </c>
      <c r="W58" s="17">
        <v>1.4737</v>
      </c>
      <c r="X58" s="17">
        <f t="shared" si="4"/>
        <v>0.32469386634289216</v>
      </c>
      <c r="Y58" s="17">
        <f t="shared" si="5"/>
        <v>0.09087887738063335</v>
      </c>
      <c r="Z58" s="17">
        <f t="shared" si="6"/>
        <v>0.2338149889622588</v>
      </c>
      <c r="AA58" s="14"/>
    </row>
    <row r="59" spans="1:27" ht="14.25">
      <c r="A59" s="18" t="s">
        <v>40</v>
      </c>
      <c r="B59" s="12">
        <v>4079715.86</v>
      </c>
      <c r="C59" s="13">
        <v>40492873.26</v>
      </c>
      <c r="D59" s="18" t="s">
        <v>61</v>
      </c>
      <c r="E59" s="16">
        <v>48.662984741725005</v>
      </c>
      <c r="F59" s="16">
        <v>33.24256095706346</v>
      </c>
      <c r="G59" s="16">
        <v>18.094454301211535</v>
      </c>
      <c r="H59" s="16">
        <v>1.1484362383592628</v>
      </c>
      <c r="I59" s="16">
        <v>1.4325999999999999</v>
      </c>
      <c r="J59" s="17">
        <v>0.36469999999999997</v>
      </c>
      <c r="K59" s="17">
        <v>0.34630000000000005</v>
      </c>
      <c r="L59" s="17">
        <v>0.31079999999999997</v>
      </c>
      <c r="M59" s="17">
        <v>0.1816</v>
      </c>
      <c r="N59" s="17">
        <v>0.1426314</v>
      </c>
      <c r="O59" s="17">
        <v>0.1402</v>
      </c>
      <c r="P59" s="17">
        <v>0.13460157480314972</v>
      </c>
      <c r="Q59" s="17">
        <f t="shared" si="7"/>
        <v>0.17619842519685025</v>
      </c>
      <c r="R59" s="17"/>
      <c r="S59" s="17"/>
      <c r="T59" s="17">
        <v>0.0609</v>
      </c>
      <c r="U59" s="17">
        <v>0.3991</v>
      </c>
      <c r="V59" s="17">
        <v>0.0111</v>
      </c>
      <c r="W59" s="17">
        <v>1.4737</v>
      </c>
      <c r="X59" s="17">
        <f t="shared" si="4"/>
        <v>0.32469386634289216</v>
      </c>
      <c r="Y59" s="17">
        <f t="shared" si="5"/>
        <v>0.09087887738063335</v>
      </c>
      <c r="Z59" s="17">
        <f t="shared" si="6"/>
        <v>0.2338149889622588</v>
      </c>
      <c r="AA59" s="14"/>
    </row>
    <row r="60" spans="1:8" ht="14.25">
      <c r="A60" s="4"/>
      <c r="B60" s="10"/>
      <c r="C60" s="11"/>
      <c r="D60" s="4"/>
      <c r="E60" s="9"/>
      <c r="F60" s="9"/>
      <c r="G60" s="9"/>
      <c r="H60" s="9"/>
    </row>
    <row r="61" spans="2:7" ht="14.25">
      <c r="B61" s="7"/>
      <c r="C61" s="8"/>
      <c r="F61" s="2"/>
      <c r="G61" s="2"/>
    </row>
    <row r="62" spans="2:3" ht="14.25">
      <c r="B62" s="7"/>
      <c r="C62" s="8"/>
    </row>
    <row r="63" spans="2:3" ht="14.25">
      <c r="B63" s="7"/>
      <c r="C63" s="8"/>
    </row>
    <row r="64" spans="2:3" ht="14.25">
      <c r="B64" s="7"/>
      <c r="C64" s="8"/>
    </row>
    <row r="65" spans="2:3" ht="14.25">
      <c r="B65" s="7"/>
      <c r="C65" s="8"/>
    </row>
    <row r="66" spans="2:3" ht="14.25">
      <c r="B66" s="7"/>
      <c r="C66" s="8"/>
    </row>
    <row r="67" spans="2:3" ht="14.25">
      <c r="B67" s="7"/>
      <c r="C67" s="8"/>
    </row>
    <row r="68" spans="2:3" ht="14.25">
      <c r="B68" s="7"/>
      <c r="C68" s="8"/>
    </row>
    <row r="69" spans="2:3" ht="14.25">
      <c r="B69" s="7"/>
      <c r="C69" s="8"/>
    </row>
    <row r="70" spans="2:3" ht="14.25">
      <c r="B70" s="7"/>
      <c r="C70" s="8"/>
    </row>
    <row r="71" spans="2:3" ht="14.25">
      <c r="B71" s="7"/>
      <c r="C71" s="8"/>
    </row>
    <row r="72" spans="2:3" ht="14.25">
      <c r="B72" s="7"/>
      <c r="C72" s="8"/>
    </row>
    <row r="73" spans="2:3" ht="14.25">
      <c r="B73" s="7"/>
      <c r="C73" s="8"/>
    </row>
    <row r="74" spans="2:3" ht="14.25">
      <c r="B74" s="7"/>
      <c r="C74" s="8"/>
    </row>
    <row r="75" spans="2:3" ht="14.25">
      <c r="B75" s="7"/>
      <c r="C75" s="8"/>
    </row>
    <row r="76" spans="2:3" ht="14.25">
      <c r="B76" s="7"/>
      <c r="C76" s="8"/>
    </row>
    <row r="77" spans="2:3" ht="14.25">
      <c r="B77" s="7"/>
      <c r="C77" s="8"/>
    </row>
    <row r="78" spans="2:3" ht="14.25">
      <c r="B78" s="7"/>
      <c r="C78" s="8"/>
    </row>
    <row r="79" spans="2:3" ht="14.25">
      <c r="B79" s="7"/>
      <c r="C79" s="8"/>
    </row>
    <row r="80" spans="2:3" ht="14.25">
      <c r="B80" s="7"/>
      <c r="C80" s="8"/>
    </row>
    <row r="81" spans="2:3" ht="14.25">
      <c r="B81" s="7"/>
      <c r="C81" s="8"/>
    </row>
    <row r="82" spans="2:3" ht="14.25">
      <c r="B82" s="7"/>
      <c r="C82" s="8"/>
    </row>
    <row r="83" spans="2:3" ht="14.25">
      <c r="B83" s="7"/>
      <c r="C83" s="8"/>
    </row>
  </sheetData>
  <sheetProtection/>
  <printOptions/>
  <pageMargins left="0.75" right="0.75" top="1" bottom="1" header="0.5" footer="0.5"/>
  <pageSetup horizontalDpi="96" verticalDpi="96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lhufnag</cp:lastModifiedBy>
  <dcterms:created xsi:type="dcterms:W3CDTF">2007-11-14T11:31:41Z</dcterms:created>
  <dcterms:modified xsi:type="dcterms:W3CDTF">2016-09-24T17:26:37Z</dcterms:modified>
  <cp:category/>
  <cp:version/>
  <cp:contentType/>
  <cp:contentStatus/>
</cp:coreProperties>
</file>